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KRTJ031\Desktop\32+黒滝村（簡易水道、下水道のみ）\"/>
    </mc:Choice>
  </mc:AlternateContent>
  <xr:revisionPtr revIDLastSave="0" documentId="13_ncr:1_{A3456C06-57C4-43DB-82DD-EC7C27860529}" xr6:coauthVersionLast="47" xr6:coauthVersionMax="47" xr10:uidLastSave="{00000000-0000-0000-0000-000000000000}"/>
  <workbookProtection workbookAlgorithmName="SHA-512" workbookHashValue="OpEYFc3BrHzEZRMq8D3RrtQSSyhg5dS7zTzu60/jzfeXQlFlJNJzFS4YoGcOhvsEEZNEd3EDQrIrqfG2vg4QkQ==" workbookSaltValue="5i0+h6CFCn7T3e3rq4zPt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<sst xmlns="http://schemas.openxmlformats.org/spreadsheetml/2006/main" count="233" uniqueCount="117">
  <si>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</si>
  <si>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</si>
  <si>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</si>
  <si>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</si>
  <si>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</si>
  <si>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</si>
  <si>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</si>
  <si>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</si>
  <si>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</si>
  <si>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</si>
  <si>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</si>
  <si>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</si>
  <si>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</si>
  <si>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</si>
  <si>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</si>
  <si>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</si>
  <si>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</si>
  <si>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</si>
  <si>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</si>
  <si>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</si>
  <si>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</si>
  <si>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</si>
  <si>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</si>
  <si>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</si>
  <si>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</si>
  <si>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</si>
  <si>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</si>
  <si>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</si>
  <si>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</si>
  <si>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</si>
  <si>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</si>
  <si>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</si>
  <si>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</si>
  <si>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</si>
  <si>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</si>
  <si>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</si>
  <si>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</si>
  <si>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</si>
  <si>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</si>
  <si>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</si>
  <si>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</si>
  <si>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</si>
  <si>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</si>
  <si>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</si>
  <si>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</si>
  <si>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</si>
  <si>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</si>
  <si>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</si>
  <si>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</si>
  <si>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</si>
  <si>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</si>
  <si>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</si>
  <si>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</si>
  <si>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</si>
  <si>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</si>
  <si>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</si>
  <si>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</si>
  <si>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</si>
  <si>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</si>
  <si>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</si>
  <si>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</si>
  <si>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</si>
  <si>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</si>
  <si>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</si>
  <si>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</si>
  <si>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</si>
  <si>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</si>
  <si>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</si>
  <si>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</si>
  <si>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</si>
  <si>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</si>
  <si>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</si>
  <si>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</si>
  <si>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</si>
  <si>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</si>
  <si>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</si>
  <si>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</si>
  <si>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</si>
  <si>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</si>
  <si>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</si>
  <si>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</si>
  <si>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</si>
  <si>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</si>
  <si>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</si>
  <si>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</si>
  <si>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</si>
  <si>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</si>
  <si>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</si>
  <si>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</si>
  <si>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</si>
  <si>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</si>
  <si>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</si>
  <si>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</si>
  <si>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</si>
  <si>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</si>
  <si>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</si>
  <si>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</si>
  <si>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</si>
  <si>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</si>
  <si>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</si>
  <si>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</si>
  <si>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</si>
  <si>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</si>
  <si>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</si>
  <si>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</si>
  <si>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</si>
  <si>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</si>
  <si>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</si>
  <si>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</si>
  <si>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</si>
  <si>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</si>
  <si>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</si>
  <si>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</si>
  <si>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</si>
  <si>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収支比率については、類似団体と比べて平均以下ではあるが平成２８年度に実施した事業統合及び令和２年度より実施している水道施設及び老朽管路の更新による企業債の償還、給水人口の減少等の原因によりと悪化すると思われる、今後も経営の改善に取り組む必要がある。
施設の老朽化が原因と疑われる漏水が多く発生してきており施設・管路の更新の必要があり令和元年度に策定した黒滝村簡易水道施設更新基本計画に基づき令和２年度より国庫補助事業を活用し更新を行っており今後は収支比率は悪化していくと考えられる。水道料金の回収率については、令和２年度７月から令和４年度末まで新型コロナウィルス感染症対策の会計支援一環として水道基本料金減免をおこなっており回収率は減少していた。しかし、新型コロナウイルス感染症が落ち着き、令和５年度については、新型コロナウィルス感染症対策の会計支援一環として水道基本料金減免が終了したため、水道料金の回収率が平均値を少し下回るが、回収率が増加した。</t>
    <phoneticPr fontId="4"/>
  </si>
  <si>
    <t>当該施設は全体的に老朽化しており、管路については令和元年時には75%以上が耐用年数を超え、施設については、機械電気設備が耐用年数を超えている箇所が多数ある。平成28年度の事業統合時に施設改修を行い新たに水質計器等の整備をおこなった。計器の更新により多量の漏水が発生していることがわかり順次漏水調査、修繕を行っている。令和元年度に策定した黒滝村簡易水道施設更新基本計画に基づき令和２年度より国庫補助事業を活用し更新実施している。</t>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</si>
  <si>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令和元年度に策定した黒滝村簡易水道施設更新基本計画に基づき施設の更新・改修、管路の更新等継続的に投資を行う必要があり、莫大な予算が必要であり財政的にも厳しく、補助金等の国・県支援等が必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</si>
</sst>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0.28999999999999998</c:v>
                </c:pt>
                <c:pt idx="2" formatCode="#,##0.00;&quot;△&quot;#,##0.00">
                  <c:v>0</c:v>
                </c:pt>
                <c:pt idx="3">
                  <c:v>0.69</c:v>
                </c:pt>
                <c:pt idx="4">
                  <c:v>1.87</c:v>
                </c:pt>
              </c:numCache>
            </c:numRef>
          </c:val>
          <c:extLst>
            <c:ext xmlns:c16="http://schemas.microsoft.com/office/drawing/2014/chart" uri="{C3380CC4-5D6E-409C-BE32-E72D297353CC}">
              <c16:uniqueId val="{00000000-B3C8-416B-8D86-A763A6E0465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3C8-416B-8D86-A763A6E0465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50.74</c:v>
                </c:pt>
                <c:pt idx="1">
                  <c:v>52.23</c:v>
                </c:pt>
                <c:pt idx="2">
                  <c:v>47.28</c:v>
                </c:pt>
                <c:pt idx="3">
                  <c:v>54.35</c:v>
                </c:pt>
                <c:pt idx="4">
                  <c:v>53.2</c:v>
                </c:pt>
              </c:numCache>
            </c:numRef>
          </c:val>
          <c:extLst>
            <c:ext xmlns:c16="http://schemas.microsoft.com/office/drawing/2014/chart" uri="{C3380CC4-5D6E-409C-BE32-E72D297353CC}">
              <c16:uniqueId val="{00000000-B9D4-4A99-B467-B0EC87AAE5D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B9D4-4A99-B467-B0EC87AAE5D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68.83</c:v>
                </c:pt>
                <c:pt idx="1">
                  <c:v>70.88</c:v>
                </c:pt>
                <c:pt idx="2">
                  <c:v>77.38</c:v>
                </c:pt>
                <c:pt idx="3">
                  <c:v>76.569999999999993</c:v>
                </c:pt>
                <c:pt idx="4">
                  <c:v>71.77</c:v>
                </c:pt>
              </c:numCache>
            </c:numRef>
          </c:val>
          <c:extLst>
            <c:ext xmlns:c16="http://schemas.microsoft.com/office/drawing/2014/chart" uri="{C3380CC4-5D6E-409C-BE32-E72D297353CC}">
              <c16:uniqueId val="{00000000-940A-43CD-BC05-6164AC35C66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940A-43CD-BC05-6164AC35C66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86.02</c:v>
                </c:pt>
                <c:pt idx="1">
                  <c:v>65.37</c:v>
                </c:pt>
                <c:pt idx="2">
                  <c:v>59.31</c:v>
                </c:pt>
                <c:pt idx="3">
                  <c:v>58.73</c:v>
                </c:pt>
                <c:pt idx="4">
                  <c:v>62.43</c:v>
                </c:pt>
              </c:numCache>
            </c:numRef>
          </c:val>
          <c:extLst>
            <c:ext xmlns:c16="http://schemas.microsoft.com/office/drawing/2014/chart" uri="{C3380CC4-5D6E-409C-BE32-E72D297353CC}">
              <c16:uniqueId val="{00000000-CEA4-492B-B6FD-46652F69EAA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CEA4-492B-B6FD-46652F69EAA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4-48D5-96F8-4555FB4AB49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4-48D5-96F8-4555FB4AB49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F-4294-AB99-3D3C0D52B50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F-4294-AB99-3D3C0D52B50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0-4E9E-A128-1DAD1032FD6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0-4E9E-A128-1DAD1032FD6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0-416F-B1F2-F308036F66A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0-416F-B1F2-F308036F66A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1895.01</c:v>
                </c:pt>
                <c:pt idx="1">
                  <c:v>3785.6</c:v>
                </c:pt>
                <c:pt idx="2">
                  <c:v>8174.65</c:v>
                </c:pt>
                <c:pt idx="3">
                  <c:v>7420.81</c:v>
                </c:pt>
                <c:pt idx="4">
                  <c:v>3455.31</c:v>
                </c:pt>
              </c:numCache>
            </c:numRef>
          </c:val>
          <c:extLst>
            <c:ext xmlns:c16="http://schemas.microsoft.com/office/drawing/2014/chart" uri="{C3380CC4-5D6E-409C-BE32-E72D297353CC}">
              <c16:uniqueId val="{00000000-2B52-4038-9DD5-E3486EB0433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2B52-4038-9DD5-E3486EB0433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45.24</c:v>
                </c:pt>
                <c:pt idx="1">
                  <c:v>18.61</c:v>
                </c:pt>
                <c:pt idx="2">
                  <c:v>9.85</c:v>
                </c:pt>
                <c:pt idx="3">
                  <c:v>11.82</c:v>
                </c:pt>
                <c:pt idx="4">
                  <c:v>33.979999999999997</c:v>
                </c:pt>
              </c:numCache>
            </c:numRef>
          </c:val>
          <c:extLst>
            <c:ext xmlns:c16="http://schemas.microsoft.com/office/drawing/2014/chart" uri="{C3380CC4-5D6E-409C-BE32-E72D297353CC}">
              <c16:uniqueId val="{00000000-A1F3-4544-BE3E-A5294AC5579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A1F3-4544-BE3E-A5294AC5579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352.71</c:v>
                </c:pt>
                <c:pt idx="1">
                  <c:v>445.25</c:v>
                </c:pt>
                <c:pt idx="2">
                  <c:v>475.3</c:v>
                </c:pt>
                <c:pt idx="3">
                  <c:v>477.45</c:v>
                </c:pt>
                <c:pt idx="4">
                  <c:v>462.67</c:v>
                </c:pt>
              </c:numCache>
            </c:numRef>
          </c:val>
          <c:extLst>
            <c:ext xmlns:c16="http://schemas.microsoft.com/office/drawing/2014/chart" uri="{C3380CC4-5D6E-409C-BE32-E72D297353CC}">
              <c16:uniqueId val="{00000000-ECC5-4C38-9006-0E5C5458C4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CC5-4C38-9006-0E5C5458C4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奈良県　黒滝村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612</v>
      </c>
      <c r="AM8" s="54"/>
      <c r="AN8" s="54"/>
      <c r="AO8" s="54"/>
      <c r="AP8" s="54"/>
      <c r="AQ8" s="54"/>
      <c r="AR8" s="54"/>
      <c r="AS8" s="54"/>
      <c r="AT8" s="44">
        <f>データ!$S$6</f>
        <v>47.7</v>
      </c>
      <c r="AU8" s="44"/>
      <c r="AV8" s="44"/>
      <c r="AW8" s="44"/>
      <c r="AX8" s="44"/>
      <c r="AY8" s="44"/>
      <c r="AZ8" s="44"/>
      <c r="BA8" s="44"/>
      <c r="BB8" s="44">
        <f>データ!$T$6</f>
        <v>12.83</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2233</v>
      </c>
      <c r="X10" s="54"/>
      <c r="Y10" s="54"/>
      <c r="Z10" s="54"/>
      <c r="AA10" s="54"/>
      <c r="AB10" s="54"/>
      <c r="AC10" s="54"/>
      <c r="AD10" s="2"/>
      <c r="AE10" s="2"/>
      <c r="AF10" s="2"/>
      <c r="AG10" s="2"/>
      <c r="AH10" s="2"/>
      <c r="AI10" s="2"/>
      <c r="AJ10" s="2"/>
      <c r="AK10" s="2"/>
      <c r="AL10" s="54">
        <f>データ!$U$6</f>
        <v>599</v>
      </c>
      <c r="AM10" s="54"/>
      <c r="AN10" s="54"/>
      <c r="AO10" s="54"/>
      <c r="AP10" s="54"/>
      <c r="AQ10" s="54"/>
      <c r="AR10" s="54"/>
      <c r="AS10" s="54"/>
      <c r="AT10" s="44">
        <f>データ!$V$6</f>
        <v>47.7</v>
      </c>
      <c r="AU10" s="44"/>
      <c r="AV10" s="44"/>
      <c r="AW10" s="44"/>
      <c r="AX10" s="44"/>
      <c r="AY10" s="44"/>
      <c r="AZ10" s="44"/>
      <c r="BA10" s="44"/>
      <c r="BB10" s="44">
        <f>データ!$W$6</f>
        <v>12.56</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zhvuydx8Dg1oF3Ac7Q/oMKJ+f/k8mXhUYibfffrW9+4DNcjWxE4I6+3imd+c9C8y0Xk7N4qlX3OwzAa+Sf4Nsg==" saltValue="vqkCeF1/lo2lZlLQ5BYPZ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294446</v>
      </c>
      <c r="D6" s="20">
        <f t="shared" si="3"/>
        <v>47</v>
      </c>
      <c r="E6" s="20">
        <f t="shared" si="3"/>
        <v>1</v>
      </c>
      <c r="F6" s="20">
        <f t="shared" si="3"/>
        <v>0</v>
      </c>
      <c r="G6" s="20">
        <f t="shared" si="3"/>
        <v>0</v>
      </c>
      <c r="H6" s="20" t="str">
        <f t="shared" si="3"/>
        <v>奈良県　黒滝村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2233</v>
      </c>
      <c r="R6" s="21">
        <f t="shared" si="3"/>
        <v>612</v>
      </c>
      <c r="S6" s="21">
        <f t="shared" si="3"/>
        <v>47.7</v>
      </c>
      <c r="T6" s="21">
        <f t="shared" si="3"/>
        <v>12.83</v>
      </c>
      <c r="U6" s="21">
        <f t="shared" si="3"/>
        <v>599</v>
      </c>
      <c r="V6" s="21">
        <f t="shared" si="3"/>
        <v>47.7</v>
      </c>
      <c r="W6" s="21">
        <f t="shared" si="3"/>
        <v>12.56</v>
      </c>
      <c r="X6" s="22">
        <f>IF(X7="",NA(),X7)</f>
        <v>86.02</v>
      </c>
      <c r="Y6" s="22">
        <f t="shared" ref="Y6:AG6" si="4">IF(Y7="",NA(),Y7)</f>
        <v>65.37</v>
      </c>
      <c r="Z6" s="22">
        <f t="shared" si="4"/>
        <v>59.31</v>
      </c>
      <c r="AA6" s="22">
        <f t="shared" si="4"/>
        <v>58.73</v>
      </c>
      <c r="AB6" s="22">
        <f t="shared" si="4"/>
        <v>62.43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1895.01</v>
      </c>
      <c r="BF6" s="22">
        <f t="shared" ref="BF6:BN6" si="7">IF(BF7="",NA(),BF7)</f>
        <v>3785.6</v>
      </c>
      <c r="BG6" s="22">
        <f t="shared" si="7"/>
        <v>8174.65</v>
      </c>
      <c r="BH6" s="22">
        <f t="shared" si="7"/>
        <v>7420.81</v>
      </c>
      <c r="BI6" s="22">
        <f t="shared" si="7"/>
        <v>3455.31</v>
      </c>
      <c r="BJ6" s="22">
        <f t="shared" si="7"/>
        <v>1183.92</v>
      </c>
      <c r="BK6" s="22">
        <f t="shared" si="7"/>
        <v>1128.72</v>
      </c>
      <c r="BL6" s="22">
        <f t="shared" si="7"/>
        <v>1125.25</v>
      </c>
      <c r="BM6" s="22">
        <f t="shared" si="7"/>
        <v>1157.05</v>
      </c>
      <c r="BN6" s="22">
        <f t="shared" si="7"/>
        <v>1228.8</v>
      </c>
      <c r="BO6" s="21" t="str">
        <f>IF(BO7="","",IF(BO7="-","【-】","【"&amp;SUBSTITUTE(TEXT(BO7,"#,##0.00"),"-","△")&amp;"】"))</f>
        <v>【1,045.20】</v>
      </c>
      <c r="BP6" s="22">
        <f>IF(BP7="",NA(),BP7)</f>
        <v>45.24</v>
      </c>
      <c r="BQ6" s="22">
        <f t="shared" ref="BQ6:BY6" si="8">IF(BQ7="",NA(),BQ7)</f>
        <v>18.61</v>
      </c>
      <c r="BR6" s="22">
        <f t="shared" si="8"/>
        <v>9.85</v>
      </c>
      <c r="BS6" s="22">
        <f t="shared" si="8"/>
        <v>11.82</v>
      </c>
      <c r="BT6" s="22">
        <f t="shared" si="8"/>
        <v>33.979999999999997</v>
      </c>
      <c r="BU6" s="22">
        <f t="shared" si="8"/>
        <v>42.5</v>
      </c>
      <c r="BV6" s="22">
        <f t="shared" si="8"/>
        <v>41.84</v>
      </c>
      <c r="BW6" s="22">
        <f t="shared" si="8"/>
        <v>41.44</v>
      </c>
      <c r="BX6" s="22">
        <f t="shared" si="8"/>
        <v>37.65</v>
      </c>
      <c r="BY6" s="22">
        <f t="shared" si="8"/>
        <v>37.31</v>
      </c>
      <c r="BZ6" s="21" t="str">
        <f>IF(BZ7="","",IF(BZ7="-","【-】","【"&amp;SUBSTITUTE(TEXT(BZ7,"#,##0.00"),"-","△")&amp;"】"))</f>
        <v>【49.51】</v>
      </c>
      <c r="CA6" s="22">
        <f>IF(CA7="",NA(),CA7)</f>
        <v>352.71</v>
      </c>
      <c r="CB6" s="22">
        <f t="shared" ref="CB6:CJ6" si="9">IF(CB7="",NA(),CB7)</f>
        <v>445.25</v>
      </c>
      <c r="CC6" s="22">
        <f t="shared" si="9"/>
        <v>475.3</v>
      </c>
      <c r="CD6" s="22">
        <f t="shared" si="9"/>
        <v>477.45</v>
      </c>
      <c r="CE6" s="22">
        <f t="shared" si="9"/>
        <v>462.67</v>
      </c>
      <c r="CF6" s="22">
        <f t="shared" si="9"/>
        <v>377.72</v>
      </c>
      <c r="CG6" s="22">
        <f t="shared" si="9"/>
        <v>390.47</v>
      </c>
      <c r="CH6" s="22">
        <f t="shared" si="9"/>
        <v>403.61</v>
      </c>
      <c r="CI6" s="22">
        <f t="shared" si="9"/>
        <v>442.82</v>
      </c>
      <c r="CJ6" s="22">
        <f t="shared" si="9"/>
        <v>425.76</v>
      </c>
      <c r="CK6" s="21" t="str">
        <f>IF(CK7="","",IF(CK7="-","【-】","【"&amp;SUBSTITUTE(TEXT(CK7,"#,##0.00"),"-","△")&amp;"】"))</f>
        <v>【317.14】</v>
      </c>
      <c r="CL6" s="22">
        <f>IF(CL7="",NA(),CL7)</f>
        <v>50.74</v>
      </c>
      <c r="CM6" s="22">
        <f t="shared" ref="CM6:CU6" si="10">IF(CM7="",NA(),CM7)</f>
        <v>52.23</v>
      </c>
      <c r="CN6" s="22">
        <f t="shared" si="10"/>
        <v>47.28</v>
      </c>
      <c r="CO6" s="22">
        <f t="shared" si="10"/>
        <v>54.35</v>
      </c>
      <c r="CP6" s="22">
        <f t="shared" si="10"/>
        <v>53.2</v>
      </c>
      <c r="CQ6" s="22">
        <f t="shared" si="10"/>
        <v>48.01</v>
      </c>
      <c r="CR6" s="22">
        <f t="shared" si="10"/>
        <v>49.08</v>
      </c>
      <c r="CS6" s="22">
        <f t="shared" si="10"/>
        <v>51.46</v>
      </c>
      <c r="CT6" s="22">
        <f t="shared" si="10"/>
        <v>51.84</v>
      </c>
      <c r="CU6" s="22">
        <f t="shared" si="10"/>
        <v>52.34</v>
      </c>
      <c r="CV6" s="21" t="str">
        <f>IF(CV7="","",IF(CV7="-","【-】","【"&amp;SUBSTITUTE(TEXT(CV7,"#,##0.00"),"-","△")&amp;"】"))</f>
        <v>【55.00】</v>
      </c>
      <c r="CW6" s="22">
        <f>IF(CW7="",NA(),CW7)</f>
        <v>68.83</v>
      </c>
      <c r="CX6" s="22">
        <f t="shared" ref="CX6:DF6" si="11">IF(CX7="",NA(),CX7)</f>
        <v>70.88</v>
      </c>
      <c r="CY6" s="22">
        <f t="shared" si="11"/>
        <v>77.38</v>
      </c>
      <c r="CZ6" s="22">
        <f t="shared" si="11"/>
        <v>76.569999999999993</v>
      </c>
      <c r="DA6" s="22">
        <f t="shared" si="11"/>
        <v>71.77</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0.28999999999999998</v>
      </c>
      <c r="EF6" s="21">
        <f t="shared" si="14"/>
        <v>0</v>
      </c>
      <c r="EG6" s="22">
        <f t="shared" si="14"/>
        <v>0.69</v>
      </c>
      <c r="EH6" s="22">
        <f t="shared" si="14"/>
        <v>1.87</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294446</v>
      </c>
      <c r="D7" s="24">
        <v>47</v>
      </c>
      <c r="E7" s="24">
        <v>1</v>
      </c>
      <c r="F7" s="24">
        <v>0</v>
      </c>
      <c r="G7" s="24">
        <v>0</v>
      </c>
      <c r="H7" s="24" t="s">
        <v>96</v>
      </c>
      <c r="I7" s="24" t="s">
        <v>97</v>
      </c>
      <c r="J7" s="24" t="s">
        <v>98</v>
      </c>
      <c r="K7" s="24" t="s">
        <v>99</v>
      </c>
      <c r="L7" s="24" t="s">
        <v>100</v>
      </c>
      <c r="M7" s="24" t="s">
        <v>101</v>
      </c>
      <c r="N7" s="25" t="s">
        <v>102</v>
      </c>
      <c r="O7" s="25" t="s">
        <v>103</v>
      </c>
      <c r="P7" s="25">
        <v>100</v>
      </c>
      <c r="Q7" s="25">
        <v>2233</v>
      </c>
      <c r="R7" s="25">
        <v>612</v>
      </c>
      <c r="S7" s="25">
        <v>47.7</v>
      </c>
      <c r="T7" s="25">
        <v>12.83</v>
      </c>
      <c r="U7" s="25">
        <v>599</v>
      </c>
      <c r="V7" s="25">
        <v>47.7</v>
      </c>
      <c r="W7" s="25">
        <v>12.56</v>
      </c>
      <c r="X7" s="25">
        <v>86.02</v>
      </c>
      <c r="Y7" s="25">
        <v>65.37</v>
      </c>
      <c r="Z7" s="25">
        <v>59.31</v>
      </c>
      <c r="AA7" s="25">
        <v>58.73</v>
      </c>
      <c r="AB7" s="25">
        <v>62.43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1895.01</v>
      </c>
      <c r="BF7" s="25">
        <v>3785.6</v>
      </c>
      <c r="BG7" s="25">
        <v>8174.65</v>
      </c>
      <c r="BH7" s="25">
        <v>7420.81</v>
      </c>
      <c r="BI7" s="25">
        <v>3455.31</v>
      </c>
      <c r="BJ7" s="25">
        <v>1183.92</v>
      </c>
      <c r="BK7" s="25">
        <v>1128.72</v>
      </c>
      <c r="BL7" s="25">
        <v>1125.25</v>
      </c>
      <c r="BM7" s="25">
        <v>1157.05</v>
      </c>
      <c r="BN7" s="25">
        <v>1228.8</v>
      </c>
      <c r="BO7" s="25">
        <v>1045.2</v>
      </c>
      <c r="BP7" s="25">
        <v>45.24</v>
      </c>
      <c r="BQ7" s="25">
        <v>18.61</v>
      </c>
      <c r="BR7" s="25">
        <v>9.85</v>
      </c>
      <c r="BS7" s="25">
        <v>11.82</v>
      </c>
      <c r="BT7" s="25">
        <v>33.979999999999997</v>
      </c>
      <c r="BU7" s="25">
        <v>42.5</v>
      </c>
      <c r="BV7" s="25">
        <v>41.84</v>
      </c>
      <c r="BW7" s="25">
        <v>41.44</v>
      </c>
      <c r="BX7" s="25">
        <v>37.65</v>
      </c>
      <c r="BY7" s="25">
        <v>37.31</v>
      </c>
      <c r="BZ7" s="25">
        <v>49.51</v>
      </c>
      <c r="CA7" s="25">
        <v>352.71</v>
      </c>
      <c r="CB7" s="25">
        <v>445.25</v>
      </c>
      <c r="CC7" s="25">
        <v>475.3</v>
      </c>
      <c r="CD7" s="25">
        <v>477.45</v>
      </c>
      <c r="CE7" s="25">
        <v>462.67</v>
      </c>
      <c r="CF7" s="25">
        <v>377.72</v>
      </c>
      <c r="CG7" s="25">
        <v>390.47</v>
      </c>
      <c r="CH7" s="25">
        <v>403.61</v>
      </c>
      <c r="CI7" s="25">
        <v>442.82</v>
      </c>
      <c r="CJ7" s="25">
        <v>425.76</v>
      </c>
      <c r="CK7" s="25">
        <v>317.14</v>
      </c>
      <c r="CL7" s="25">
        <v>50.74</v>
      </c>
      <c r="CM7" s="25">
        <v>52.23</v>
      </c>
      <c r="CN7" s="25">
        <v>47.28</v>
      </c>
      <c r="CO7" s="25">
        <v>54.35</v>
      </c>
      <c r="CP7" s="25">
        <v>53.2</v>
      </c>
      <c r="CQ7" s="25">
        <v>48.01</v>
      </c>
      <c r="CR7" s="25">
        <v>49.08</v>
      </c>
      <c r="CS7" s="25">
        <v>51.46</v>
      </c>
      <c r="CT7" s="25">
        <v>51.84</v>
      </c>
      <c r="CU7" s="25">
        <v>52.34</v>
      </c>
      <c r="CV7" s="25">
        <v>55</v>
      </c>
      <c r="CW7" s="25">
        <v>68.83</v>
      </c>
      <c r="CX7" s="25">
        <v>70.88</v>
      </c>
      <c r="CY7" s="25">
        <v>77.38</v>
      </c>
      <c r="CZ7" s="25">
        <v>76.569999999999993</v>
      </c>
      <c r="DA7" s="25">
        <v>71.77</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0.28999999999999998</v>
      </c>
      <c r="EF7" s="25">
        <v>0</v>
      </c>
      <c r="EG7" s="25">
        <v>0.69</v>
      </c>
      <c r="EH7" s="25">
        <v>1.87</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KRTJ031</cp:lastModifiedBy>
  <cp:lastPrinted>2025-01-28T06:03:48Z</cp:lastPrinted>
  <dcterms:created xsi:type="dcterms:W3CDTF">2025-01-24T06:40:32Z</dcterms:created>
  <dcterms:modified xsi:type="dcterms:W3CDTF">2025-01-28T06:03:48Z</dcterms:modified>
  <cp:category/>
</cp:coreProperties>
</file>