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KRSVFL01.kurotaki.local\林業建設課\14公営企業\R5\32 黒滝村\"/>
    </mc:Choice>
  </mc:AlternateContent>
  <xr:revisionPtr revIDLastSave="0" documentId="13_ncr:1_{AE99BBD9-7380-4612-B849-619FFDD2BD2A}" xr6:coauthVersionLast="47" xr6:coauthVersionMax="47" xr10:uidLastSave="{00000000-0000-0000-0000-000000000000}"/>
  <workbookProtection workbookAlgorithmName="SHA-512" workbookHashValue="IjpaYV0RXrfDs+3lLFa7GRqiphEuNNGXYXvWjQUak/OEdL/jHpof5sHfiTVLUec8S7/Q/pYxV5cBqnFB1q15Ng==" workbookSaltValue="FisBLf17LhoKlXpg5l3VLw=="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<sst xmlns="http://schemas.openxmlformats.org/spreadsheetml/2006/main" count="233" uniqueCount="119">
  <si>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</si>
  <si>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</si>
  <si>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</si>
  <si>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</si>
  <si>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</si>
  <si>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</si>
  <si>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</si>
  <si>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</si>
  <si>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</si>
  <si>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</si>
  <si>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</si>
  <si>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</si>
  <si>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</si>
  <si>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</si>
  <si>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</si>
  <si>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</si>
  <si>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</si>
  <si>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</si>
  <si>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</si>
  <si>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</si>
  <si>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</si>
  <si>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</si>
  <si>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</si>
  <si>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</si>
  <si>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</si>
  <si>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</si>
  <si>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</si>
  <si>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</si>
  <si>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</si>
  <si>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</si>
  <si>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</si>
  <si>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</si>
  <si>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</si>
  <si>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</si>
  <si>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</si>
  <si>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</si>
  <si>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</si>
  <si>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</si>
  <si>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</si>
  <si>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</si>
  <si>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</si>
  <si>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</si>
  <si>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</si>
  <si>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</si>
  <si>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</si>
  <si>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</si>
  <si>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</si>
  <si>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</si>
  <si>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</si>
  <si>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</si>
  <si>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</si>
  <si>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</si>
  <si>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</si>
  <si>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</si>
  <si>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</si>
  <si>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</si>
  <si>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</si>
  <si>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</si>
  <si>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</si>
  <si>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</si>
  <si>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</si>
  <si>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</si>
  <si>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</si>
  <si>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</si>
  <si>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</si>
  <si>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</si>
  <si>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</si>
  <si>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</si>
  <si>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</si>
  <si>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</si>
  <si>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</si>
  <si>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</si>
  <si>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</si>
  <si>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</si>
  <si>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</si>
  <si>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</si>
  <si>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</si>
  <si>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</si>
  <si>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</si>
  <si>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</si>
  <si>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</si>
  <si>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</si>
  <si>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</si>
  <si>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</si>
  <si>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</si>
  <si>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</si>
  <si>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</si>
  <si>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</si>
  <si>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</si>
  <si>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</si>
  <si>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</si>
  <si>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</si>
  <si>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</si>
  <si>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</si>
  <si>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</si>
  <si>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</si>
  <si>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</si>
  <si>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黒滝村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</si>
  <si>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</si>
  <si>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</si>
  <si>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</si>
  <si>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</si>
  <si>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</si>
  <si>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</si>
  <si>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</si>
  <si>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</si>
  <si>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</si>
  <si>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</si>
  <si>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</si>
  <si>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</si>
  <si>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</si>
  <si>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</si>
  <si>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</si>
  <si>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</si>
  <si>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</si>
  <si>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</si>
  <si>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益的収支比率については、類似団体と比べて平均以下ではあるが平成２８年度に実施した事業統合及び令和２年度より実施している水道施設及び老朽管路の更新による企業債の償還、給水人口の減少等の原因によりと悪化すると思われる、今後も経営の改善に取り組む必要がある。
施設の老朽化が原因のと疑われる漏水が多く発生してきており施設・管路の更新の必要があり令和元年度に策定した黒滝村簡易水道施設更新基本計画に基づき令和２年度より国庫補助事業を活用し更新を行っており今後は収支比率は悪化していくと考えられる。水道料金の回収率については、令和２年度７月から令和４年度末まで新型コロナウィルス感染症対策の会計支援一環として水道基本料金減免をおこなっており回収率は減少してる</t>
    <phoneticPr fontId="4"/>
  </si>
  <si>
    <t>当該施設は全体的に老朽化しており、管路については令和元年時には75%以上が耐用年数を超え、施設については、機械電気設備が耐用年数を超えている箇所が多数ある、平成28年度の事業統合時に施設改修を行い新たに水質計器等の整備をおこなった。計器の更新により多量の漏水が発生していることがわかり順次漏水調査、修繕を行っている。令和元年度に策定した黒滝村簡易水道施設更新基本計画に基づき令和２年度より国庫補助事業を活用し更新実施している。</t>
    <phoneticPr fontId="4"/>
  </si>
  <si>
    <t>施設の老朽化や経営改善に向けての課題は多く、給水人口の減少による収益の悪化も予想される、水道料金の見直しも難しく今後も一般会計からの繰入金に頼っての経営状態が予想される。施設の改修については令和元年度に策定した黒滝村簡易水道施設更新基本計画に基づき施設の更新・改修、管路の更新等継続的に投資を行う必要があり、莫大な予算が必要であり財政的にも厳しく、補助金等の国・県支援等が必要であ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</si>
</sst>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0.05</c:v>
                </c:pt>
                <c:pt idx="1">
                  <c:v>0</c:v>
                </c:pt>
                <c:pt idx="2" formatCode="#,##0.00;&quot;△&quot;#,##0.00;&quot;-&quot;">
                  <c:v>0.28999999999999998</c:v>
                </c:pt>
                <c:pt idx="3">
                  <c:v>0</c:v>
                </c:pt>
                <c:pt idx="4" formatCode="#,##0.00;&quot;△&quot;#,##0.00;&quot;-&quot;">
                  <c:v>0.69</c:v>
                </c:pt>
              </c:numCache>
            </c:numRef>
          </c:val>
          <c:extLst>
            <c:ext xmlns:c16="http://schemas.microsoft.com/office/drawing/2014/chart" uri="{C3380CC4-5D6E-409C-BE32-E72D297353CC}">
              <c16:uniqueId val="{00000000-B267-4A44-B899-956371B86FE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B267-4A44-B899-956371B86FE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76.59</c:v>
                </c:pt>
                <c:pt idx="1">
                  <c:v>50.74</c:v>
                </c:pt>
                <c:pt idx="2">
                  <c:v>52.23</c:v>
                </c:pt>
                <c:pt idx="3">
                  <c:v>47.28</c:v>
                </c:pt>
                <c:pt idx="4">
                  <c:v>54.35</c:v>
                </c:pt>
              </c:numCache>
            </c:numRef>
          </c:val>
          <c:extLst>
            <c:ext xmlns:c16="http://schemas.microsoft.com/office/drawing/2014/chart" uri="{C3380CC4-5D6E-409C-BE32-E72D297353CC}">
              <c16:uniqueId val="{00000000-B5FB-46D8-9898-642FBEEBDBA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B5FB-46D8-9898-642FBEEBDBA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46.86</c:v>
                </c:pt>
                <c:pt idx="1">
                  <c:v>68.83</c:v>
                </c:pt>
                <c:pt idx="2">
                  <c:v>70.88</c:v>
                </c:pt>
                <c:pt idx="3">
                  <c:v>77.38</c:v>
                </c:pt>
                <c:pt idx="4">
                  <c:v>76.569999999999993</c:v>
                </c:pt>
              </c:numCache>
            </c:numRef>
          </c:val>
          <c:extLst>
            <c:ext xmlns:c16="http://schemas.microsoft.com/office/drawing/2014/chart" uri="{C3380CC4-5D6E-409C-BE32-E72D297353CC}">
              <c16:uniqueId val="{00000000-C9B1-4D3D-9119-BF4ECD09688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C9B1-4D3D-9119-BF4ECD09688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86.95</c:v>
                </c:pt>
                <c:pt idx="1">
                  <c:v>86.02</c:v>
                </c:pt>
                <c:pt idx="2">
                  <c:v>65.37</c:v>
                </c:pt>
                <c:pt idx="3">
                  <c:v>59.31</c:v>
                </c:pt>
                <c:pt idx="4">
                  <c:v>58.73</c:v>
                </c:pt>
              </c:numCache>
            </c:numRef>
          </c:val>
          <c:extLst>
            <c:ext xmlns:c16="http://schemas.microsoft.com/office/drawing/2014/chart" uri="{C3380CC4-5D6E-409C-BE32-E72D297353CC}">
              <c16:uniqueId val="{00000000-73BD-4911-849B-6BF38180DD4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73BD-4911-849B-6BF38180DD4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8D-4355-BA0B-22FAA4B56F0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8D-4355-BA0B-22FAA4B56F0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DC-41BA-B4DA-835E090B55B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DC-41BA-B4DA-835E090B55B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65-40E8-9923-2FB2434DCD6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65-40E8-9923-2FB2434DCD6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D7-484C-8D04-8F2CC819D10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D7-484C-8D04-8F2CC819D10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1818.87</c:v>
                </c:pt>
                <c:pt idx="1">
                  <c:v>1895.01</c:v>
                </c:pt>
                <c:pt idx="2">
                  <c:v>3785.6</c:v>
                </c:pt>
                <c:pt idx="3">
                  <c:v>8174.65</c:v>
                </c:pt>
                <c:pt idx="4">
                  <c:v>7420.81</c:v>
                </c:pt>
              </c:numCache>
            </c:numRef>
          </c:val>
          <c:extLst>
            <c:ext xmlns:c16="http://schemas.microsoft.com/office/drawing/2014/chart" uri="{C3380CC4-5D6E-409C-BE32-E72D297353CC}">
              <c16:uniqueId val="{00000000-A3B5-4723-ABF7-E28C25B4630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A3B5-4723-ABF7-E28C25B4630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45.94</c:v>
                </c:pt>
                <c:pt idx="1">
                  <c:v>45.24</c:v>
                </c:pt>
                <c:pt idx="2">
                  <c:v>18.61</c:v>
                </c:pt>
                <c:pt idx="3">
                  <c:v>9.85</c:v>
                </c:pt>
                <c:pt idx="4">
                  <c:v>11.82</c:v>
                </c:pt>
              </c:numCache>
            </c:numRef>
          </c:val>
          <c:extLst>
            <c:ext xmlns:c16="http://schemas.microsoft.com/office/drawing/2014/chart" uri="{C3380CC4-5D6E-409C-BE32-E72D297353CC}">
              <c16:uniqueId val="{00000000-4D7C-42A9-8F9D-81DD1B1B578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4D7C-42A9-8F9D-81DD1B1B578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339.55</c:v>
                </c:pt>
                <c:pt idx="1">
                  <c:v>352.71</c:v>
                </c:pt>
                <c:pt idx="2">
                  <c:v>445.25</c:v>
                </c:pt>
                <c:pt idx="3">
                  <c:v>475.3</c:v>
                </c:pt>
                <c:pt idx="4">
                  <c:v>477.45</c:v>
                </c:pt>
              </c:numCache>
            </c:numRef>
          </c:val>
          <c:extLst>
            <c:ext xmlns:c16="http://schemas.microsoft.com/office/drawing/2014/chart" uri="{C3380CC4-5D6E-409C-BE32-E72D297353CC}">
              <c16:uniqueId val="{00000000-FCE8-4432-8EA0-5BBDBDE26EB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FCE8-4432-8EA0-5BBDBDE26EB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J92" sqref="BJ9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奈良県　黒滝村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627</v>
      </c>
      <c r="AM8" s="37"/>
      <c r="AN8" s="37"/>
      <c r="AO8" s="37"/>
      <c r="AP8" s="37"/>
      <c r="AQ8" s="37"/>
      <c r="AR8" s="37"/>
      <c r="AS8" s="37"/>
      <c r="AT8" s="38">
        <f>データ!$S$6</f>
        <v>47.7</v>
      </c>
      <c r="AU8" s="38"/>
      <c r="AV8" s="38"/>
      <c r="AW8" s="38"/>
      <c r="AX8" s="38"/>
      <c r="AY8" s="38"/>
      <c r="AZ8" s="38"/>
      <c r="BA8" s="38"/>
      <c r="BB8" s="38">
        <f>データ!$T$6</f>
        <v>13.14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37">
        <f>データ!$Q$6</f>
        <v>2233</v>
      </c>
      <c r="X10" s="37"/>
      <c r="Y10" s="37"/>
      <c r="Z10" s="37"/>
      <c r="AA10" s="37"/>
      <c r="AB10" s="37"/>
      <c r="AC10" s="37"/>
      <c r="AD10" s="2"/>
      <c r="AE10" s="2"/>
      <c r="AF10" s="2"/>
      <c r="AG10" s="2"/>
      <c r="AH10" s="2"/>
      <c r="AI10" s="2"/>
      <c r="AJ10" s="2"/>
      <c r="AK10" s="2"/>
      <c r="AL10" s="37">
        <f>データ!$U$6</f>
        <v>625</v>
      </c>
      <c r="AM10" s="37"/>
      <c r="AN10" s="37"/>
      <c r="AO10" s="37"/>
      <c r="AP10" s="37"/>
      <c r="AQ10" s="37"/>
      <c r="AR10" s="37"/>
      <c r="AS10" s="37"/>
      <c r="AT10" s="38">
        <f>データ!$V$6</f>
        <v>47.7</v>
      </c>
      <c r="AU10" s="38"/>
      <c r="AV10" s="38"/>
      <c r="AW10" s="38"/>
      <c r="AX10" s="38"/>
      <c r="AY10" s="38"/>
      <c r="AZ10" s="38"/>
      <c r="BA10" s="38"/>
      <c r="BB10" s="38">
        <f>データ!$W$6</f>
        <v>13.1</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117</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118</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43</v>
      </c>
      <c r="O85" s="13" t="str">
        <f>データ!EN6</f>
        <v>【0.52】</v>
      </c>
    </row>
  </sheetData>
  <sheetProtection algorithmName="SHA-512" hashValue="Ielz4VDyZBDvvz9oa94x8Egv87bonfTMz81vBGZTDlK/da653XtVx7xmZYjyUlKeQxbn5kKGWFI7nTUUhwXZyw==" saltValue="vMScM7FEh62+g7CSrGvk1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2022</v>
      </c>
      <c r="C6" s="20">
        <f t="shared" ref="C6:W6" si="3">C7</f>
        <v>294446</v>
      </c>
      <c r="D6" s="20">
        <f t="shared" si="3"/>
        <v>47</v>
      </c>
      <c r="E6" s="20">
        <f t="shared" si="3"/>
        <v>1</v>
      </c>
      <c r="F6" s="20">
        <f t="shared" si="3"/>
        <v>0</v>
      </c>
      <c r="G6" s="20">
        <f t="shared" si="3"/>
        <v>0</v>
      </c>
      <c r="H6" s="20" t="str">
        <f t="shared" si="3"/>
        <v>奈良県　黒滝村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2233</v>
      </c>
      <c r="R6" s="21">
        <f t="shared" si="3"/>
        <v>627</v>
      </c>
      <c r="S6" s="21">
        <f t="shared" si="3"/>
        <v>47.7</v>
      </c>
      <c r="T6" s="21">
        <f t="shared" si="3"/>
        <v>13.14</v>
      </c>
      <c r="U6" s="21">
        <f t="shared" si="3"/>
        <v>625</v>
      </c>
      <c r="V6" s="21">
        <f t="shared" si="3"/>
        <v>47.7</v>
      </c>
      <c r="W6" s="21">
        <f t="shared" si="3"/>
        <v>13.1</v>
      </c>
      <c r="X6" s="22">
        <f>IF(X7="",NA(),X7)</f>
        <v>86.95</v>
      </c>
      <c r="Y6" s="22">
        <f t="shared" ref="Y6:AG6" si="4">IF(Y7="",NA(),Y7)</f>
        <v>86.02</v>
      </c>
      <c r="Z6" s="22">
        <f t="shared" si="4"/>
        <v>65.37</v>
      </c>
      <c r="AA6" s="22">
        <f t="shared" si="4"/>
        <v>59.31</v>
      </c>
      <c r="AB6" s="22">
        <f t="shared" si="4"/>
        <v>58.73</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1818.87</v>
      </c>
      <c r="BF6" s="22">
        <f t="shared" ref="BF6:BN6" si="7">IF(BF7="",NA(),BF7)</f>
        <v>1895.01</v>
      </c>
      <c r="BG6" s="22">
        <f t="shared" si="7"/>
        <v>3785.6</v>
      </c>
      <c r="BH6" s="22">
        <f t="shared" si="7"/>
        <v>8174.65</v>
      </c>
      <c r="BI6" s="22">
        <f t="shared" si="7"/>
        <v>7420.81</v>
      </c>
      <c r="BJ6" s="22">
        <f t="shared" si="7"/>
        <v>1274.21</v>
      </c>
      <c r="BK6" s="22">
        <f t="shared" si="7"/>
        <v>1183.92</v>
      </c>
      <c r="BL6" s="22">
        <f t="shared" si="7"/>
        <v>1128.72</v>
      </c>
      <c r="BM6" s="22">
        <f t="shared" si="7"/>
        <v>1125.25</v>
      </c>
      <c r="BN6" s="22">
        <f t="shared" si="7"/>
        <v>1157.05</v>
      </c>
      <c r="BO6" s="21" t="str">
        <f>IF(BO7="","",IF(BO7="-","【-】","【"&amp;SUBSTITUTE(TEXT(BO7,"#,##0.00"),"-","△")&amp;"】"))</f>
        <v>【982.48】</v>
      </c>
      <c r="BP6" s="22">
        <f>IF(BP7="",NA(),BP7)</f>
        <v>45.94</v>
      </c>
      <c r="BQ6" s="22">
        <f t="shared" ref="BQ6:BY6" si="8">IF(BQ7="",NA(),BQ7)</f>
        <v>45.24</v>
      </c>
      <c r="BR6" s="22">
        <f t="shared" si="8"/>
        <v>18.61</v>
      </c>
      <c r="BS6" s="22">
        <f t="shared" si="8"/>
        <v>9.85</v>
      </c>
      <c r="BT6" s="22">
        <f t="shared" si="8"/>
        <v>11.82</v>
      </c>
      <c r="BU6" s="22">
        <f t="shared" si="8"/>
        <v>41.25</v>
      </c>
      <c r="BV6" s="22">
        <f t="shared" si="8"/>
        <v>42.5</v>
      </c>
      <c r="BW6" s="22">
        <f t="shared" si="8"/>
        <v>41.84</v>
      </c>
      <c r="BX6" s="22">
        <f t="shared" si="8"/>
        <v>41.44</v>
      </c>
      <c r="BY6" s="22">
        <f t="shared" si="8"/>
        <v>37.65</v>
      </c>
      <c r="BZ6" s="21" t="str">
        <f>IF(BZ7="","",IF(BZ7="-","【-】","【"&amp;SUBSTITUTE(TEXT(BZ7,"#,##0.00"),"-","△")&amp;"】"))</f>
        <v>【50.61】</v>
      </c>
      <c r="CA6" s="22">
        <f>IF(CA7="",NA(),CA7)</f>
        <v>339.55</v>
      </c>
      <c r="CB6" s="22">
        <f t="shared" ref="CB6:CJ6" si="9">IF(CB7="",NA(),CB7)</f>
        <v>352.71</v>
      </c>
      <c r="CC6" s="22">
        <f t="shared" si="9"/>
        <v>445.25</v>
      </c>
      <c r="CD6" s="22">
        <f t="shared" si="9"/>
        <v>475.3</v>
      </c>
      <c r="CE6" s="22">
        <f t="shared" si="9"/>
        <v>477.45</v>
      </c>
      <c r="CF6" s="22">
        <f t="shared" si="9"/>
        <v>383.25</v>
      </c>
      <c r="CG6" s="22">
        <f t="shared" si="9"/>
        <v>377.72</v>
      </c>
      <c r="CH6" s="22">
        <f t="shared" si="9"/>
        <v>390.47</v>
      </c>
      <c r="CI6" s="22">
        <f t="shared" si="9"/>
        <v>403.61</v>
      </c>
      <c r="CJ6" s="22">
        <f t="shared" si="9"/>
        <v>442.82</v>
      </c>
      <c r="CK6" s="21" t="str">
        <f>IF(CK7="","",IF(CK7="-","【-】","【"&amp;SUBSTITUTE(TEXT(CK7,"#,##0.00"),"-","△")&amp;"】"))</f>
        <v>【320.83】</v>
      </c>
      <c r="CL6" s="22">
        <f>IF(CL7="",NA(),CL7)</f>
        <v>76.59</v>
      </c>
      <c r="CM6" s="22">
        <f t="shared" ref="CM6:CU6" si="10">IF(CM7="",NA(),CM7)</f>
        <v>50.74</v>
      </c>
      <c r="CN6" s="22">
        <f t="shared" si="10"/>
        <v>52.23</v>
      </c>
      <c r="CO6" s="22">
        <f t="shared" si="10"/>
        <v>47.28</v>
      </c>
      <c r="CP6" s="22">
        <f t="shared" si="10"/>
        <v>54.35</v>
      </c>
      <c r="CQ6" s="22">
        <f t="shared" si="10"/>
        <v>48.26</v>
      </c>
      <c r="CR6" s="22">
        <f t="shared" si="10"/>
        <v>48.01</v>
      </c>
      <c r="CS6" s="22">
        <f t="shared" si="10"/>
        <v>49.08</v>
      </c>
      <c r="CT6" s="22">
        <f t="shared" si="10"/>
        <v>51.46</v>
      </c>
      <c r="CU6" s="22">
        <f t="shared" si="10"/>
        <v>51.84</v>
      </c>
      <c r="CV6" s="21" t="str">
        <f>IF(CV7="","",IF(CV7="-","【-】","【"&amp;SUBSTITUTE(TEXT(CV7,"#,##0.00"),"-","△")&amp;"】"))</f>
        <v>【56.15】</v>
      </c>
      <c r="CW6" s="22">
        <f>IF(CW7="",NA(),CW7)</f>
        <v>46.86</v>
      </c>
      <c r="CX6" s="22">
        <f t="shared" ref="CX6:DF6" si="11">IF(CX7="",NA(),CX7)</f>
        <v>68.83</v>
      </c>
      <c r="CY6" s="22">
        <f t="shared" si="11"/>
        <v>70.88</v>
      </c>
      <c r="CZ6" s="22">
        <f t="shared" si="11"/>
        <v>77.38</v>
      </c>
      <c r="DA6" s="22">
        <f t="shared" si="11"/>
        <v>76.569999999999993</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0.05</v>
      </c>
      <c r="EE6" s="21">
        <f t="shared" ref="EE6:EM6" si="14">IF(EE7="",NA(),EE7)</f>
        <v>0</v>
      </c>
      <c r="EF6" s="22">
        <f t="shared" si="14"/>
        <v>0.28999999999999998</v>
      </c>
      <c r="EG6" s="21">
        <f t="shared" si="14"/>
        <v>0</v>
      </c>
      <c r="EH6" s="22">
        <f t="shared" si="14"/>
        <v>0.69</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294446</v>
      </c>
      <c r="D7" s="24">
        <v>47</v>
      </c>
      <c r="E7" s="24">
        <v>1</v>
      </c>
      <c r="F7" s="24">
        <v>0</v>
      </c>
      <c r="G7" s="24">
        <v>0</v>
      </c>
      <c r="H7" s="24" t="s">
        <v>97</v>
      </c>
      <c r="I7" s="24" t="s">
        <v>98</v>
      </c>
      <c r="J7" s="24" t="s">
        <v>99</v>
      </c>
      <c r="K7" s="24" t="s">
        <v>100</v>
      </c>
      <c r="L7" s="24" t="s">
        <v>101</v>
      </c>
      <c r="M7" s="24" t="s">
        <v>102</v>
      </c>
      <c r="N7" s="25" t="s">
        <v>103</v>
      </c>
      <c r="O7" s="25" t="s">
        <v>104</v>
      </c>
      <c r="P7" s="25">
        <v>100</v>
      </c>
      <c r="Q7" s="25">
        <v>2233</v>
      </c>
      <c r="R7" s="25">
        <v>627</v>
      </c>
      <c r="S7" s="25">
        <v>47.7</v>
      </c>
      <c r="T7" s="25">
        <v>13.14</v>
      </c>
      <c r="U7" s="25">
        <v>625</v>
      </c>
      <c r="V7" s="25">
        <v>47.7</v>
      </c>
      <c r="W7" s="25">
        <v>13.1</v>
      </c>
      <c r="X7" s="25">
        <v>86.95</v>
      </c>
      <c r="Y7" s="25">
        <v>86.02</v>
      </c>
      <c r="Z7" s="25">
        <v>65.37</v>
      </c>
      <c r="AA7" s="25">
        <v>59.31</v>
      </c>
      <c r="AB7" s="25">
        <v>58.73</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1818.87</v>
      </c>
      <c r="BF7" s="25">
        <v>1895.01</v>
      </c>
      <c r="BG7" s="25">
        <v>3785.6</v>
      </c>
      <c r="BH7" s="25">
        <v>8174.65</v>
      </c>
      <c r="BI7" s="25">
        <v>7420.81</v>
      </c>
      <c r="BJ7" s="25">
        <v>1274.21</v>
      </c>
      <c r="BK7" s="25">
        <v>1183.92</v>
      </c>
      <c r="BL7" s="25">
        <v>1128.72</v>
      </c>
      <c r="BM7" s="25">
        <v>1125.25</v>
      </c>
      <c r="BN7" s="25">
        <v>1157.05</v>
      </c>
      <c r="BO7" s="25">
        <v>982.48</v>
      </c>
      <c r="BP7" s="25">
        <v>45.94</v>
      </c>
      <c r="BQ7" s="25">
        <v>45.24</v>
      </c>
      <c r="BR7" s="25">
        <v>18.61</v>
      </c>
      <c r="BS7" s="25">
        <v>9.85</v>
      </c>
      <c r="BT7" s="25">
        <v>11.82</v>
      </c>
      <c r="BU7" s="25">
        <v>41.25</v>
      </c>
      <c r="BV7" s="25">
        <v>42.5</v>
      </c>
      <c r="BW7" s="25">
        <v>41.84</v>
      </c>
      <c r="BX7" s="25">
        <v>41.44</v>
      </c>
      <c r="BY7" s="25">
        <v>37.65</v>
      </c>
      <c r="BZ7" s="25">
        <v>50.61</v>
      </c>
      <c r="CA7" s="25">
        <v>339.55</v>
      </c>
      <c r="CB7" s="25">
        <v>352.71</v>
      </c>
      <c r="CC7" s="25">
        <v>445.25</v>
      </c>
      <c r="CD7" s="25">
        <v>475.3</v>
      </c>
      <c r="CE7" s="25">
        <v>477.45</v>
      </c>
      <c r="CF7" s="25">
        <v>383.25</v>
      </c>
      <c r="CG7" s="25">
        <v>377.72</v>
      </c>
      <c r="CH7" s="25">
        <v>390.47</v>
      </c>
      <c r="CI7" s="25">
        <v>403.61</v>
      </c>
      <c r="CJ7" s="25">
        <v>442.82</v>
      </c>
      <c r="CK7" s="25">
        <v>320.83</v>
      </c>
      <c r="CL7" s="25">
        <v>76.59</v>
      </c>
      <c r="CM7" s="25">
        <v>50.74</v>
      </c>
      <c r="CN7" s="25">
        <v>52.23</v>
      </c>
      <c r="CO7" s="25">
        <v>47.28</v>
      </c>
      <c r="CP7" s="25">
        <v>54.35</v>
      </c>
      <c r="CQ7" s="25">
        <v>48.26</v>
      </c>
      <c r="CR7" s="25">
        <v>48.01</v>
      </c>
      <c r="CS7" s="25">
        <v>49.08</v>
      </c>
      <c r="CT7" s="25">
        <v>51.46</v>
      </c>
      <c r="CU7" s="25">
        <v>51.84</v>
      </c>
      <c r="CV7" s="25">
        <v>56.15</v>
      </c>
      <c r="CW7" s="25">
        <v>46.86</v>
      </c>
      <c r="CX7" s="25">
        <v>68.83</v>
      </c>
      <c r="CY7" s="25">
        <v>70.88</v>
      </c>
      <c r="CZ7" s="25">
        <v>77.38</v>
      </c>
      <c r="DA7" s="25">
        <v>76.569999999999993</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0.05</v>
      </c>
      <c r="EE7" s="25">
        <v>0</v>
      </c>
      <c r="EF7" s="25">
        <v>0.28999999999999998</v>
      </c>
      <c r="EG7" s="25">
        <v>0</v>
      </c>
      <c r="EH7" s="25">
        <v>0.69</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110</v>
      </c>
    </row>
    <row r="12" spans="1:144" x14ac:dyDescent="0.15">
      <c r="B12">
        <v>1</v>
      </c>
      <c r="C12">
        <v>1</v>
      </c>
      <c r="D12">
        <v>2</v>
      </c>
      <c r="E12">
        <v>3</v>
      </c>
      <c r="F12">
        <v>4</v>
      </c>
      <c r="G12" t="s">
        <v>111</v>
      </c>
    </row>
    <row r="13" spans="1:144" x14ac:dyDescent="0.15">
      <c r="B13" t="s">
        <v>112</v>
      </c>
      <c r="C13" t="s">
        <v>113</v>
      </c>
      <c r="D13" t="s">
        <v>113</v>
      </c>
      <c r="E13" t="s">
        <v>114</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KRTJ031</cp:lastModifiedBy>
  <cp:lastPrinted>2025-01-26T23:52:14Z</cp:lastPrinted>
  <dcterms:created xsi:type="dcterms:W3CDTF">2023-12-05T01:06:32Z</dcterms:created>
  <dcterms:modified xsi:type="dcterms:W3CDTF">2025-01-26T23:52:16Z</dcterms:modified>
  <cp:category/>
</cp:coreProperties>
</file>