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KRSVFL01.kurotaki.local\林業建設課\14公営企業\R5\32 黒滝村\"/>
    </mc:Choice>
  </mc:AlternateContent>
  <xr:revisionPtr revIDLastSave="0" documentId="13_ncr:1_{0F35D228-85BE-4E7F-B441-52BDA0C9A248}" xr6:coauthVersionLast="47" xr6:coauthVersionMax="47" xr10:uidLastSave="{00000000-0000-0000-0000-000000000000}"/>
  <workbookProtection workbookAlgorithmName="SHA-512" workbookHashValue="Igwb+MMgvHlnR9m9CeYdIAqT+sWY/olM5eoRQNr61wMTTAotXMpd073UT9Xvh6g14XYuNEojxcu8YnwhfVJBtQ==" workbookSaltValue="FoixKoojc21EijQIA7R8z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<sst xmlns="http://schemas.openxmlformats.org/spreadsheetml/2006/main" count="247" uniqueCount="118">
  <si>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</si>
  <si>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</si>
  <si>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</si>
  <si>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</si>
  <si>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</si>
  <si>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</si>
  <si>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</si>
  <si>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</si>
  <si>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</si>
  <si>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</si>
  <si>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</si>
  <si>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</si>
  <si>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</si>
  <si>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</si>
  <si>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</si>
  <si>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</si>
  <si>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</si>
  <si>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</si>
  <si>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</si>
  <si>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</si>
  <si>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</si>
  <si>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</si>
  <si>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</si>
  <si>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</si>
  <si>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</si>
  <si>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</si>
  <si>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</si>
  <si>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</si>
  <si>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</si>
  <si>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</si>
  <si>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</si>
  <si>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</si>
  <si>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</si>
  <si>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</si>
  <si>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</si>
  <si>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</si>
  <si>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</si>
  <si>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</si>
  <si>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</si>
  <si>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</si>
  <si>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</si>
  <si>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</si>
  <si>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</si>
  <si>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</si>
  <si>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</si>
  <si>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</si>
  <si>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</si>
  <si>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</si>
  <si>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</si>
  <si>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</si>
  <si>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</si>
  <si>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</si>
  <si>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</si>
  <si>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</si>
  <si>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</si>
  <si>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</si>
  <si>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</si>
  <si>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</si>
  <si>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</si>
  <si>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</si>
  <si>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</si>
  <si>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</si>
  <si>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</si>
  <si>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</si>
  <si>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</si>
  <si>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</si>
  <si>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</si>
  <si>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</si>
  <si>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</si>
  <si>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</si>
  <si>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</si>
  <si>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</si>
  <si>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</si>
  <si>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</si>
  <si>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</si>
  <si>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</si>
  <si>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</si>
  <si>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</si>
  <si>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</si>
  <si>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</si>
  <si>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</si>
  <si>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</si>
  <si>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</si>
  <si>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</si>
  <si>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</si>
  <si>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</si>
  <si>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</si>
  <si>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</si>
  <si>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</si>
  <si>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</si>
  <si>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</si>
  <si>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</si>
  <si>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</si>
  <si>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</si>
  <si>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</si>
  <si>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</si>
  <si>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</si>
  <si>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黒滝村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</si>
  <si>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</si>
  <si>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</si>
  <si>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</si>
  <si>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</si>
  <si>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</si>
  <si>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</si>
  <si>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</si>
  <si>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</si>
  <si>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</si>
  <si>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</si>
  <si>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</si>
  <si>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</si>
  <si>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</si>
  <si>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</si>
  <si>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</si>
  <si>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</si>
  <si>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</si>
  <si>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現在、村民の約88％以上が合併浄化槽を使用している。普及が一定水準まで進んだことから、近年は設置の要望が減ってきている状況である。
　類似団体平均値と比べ、⑤経費回収率が大幅に低く、約59％が一般会計繰入金に頼った経営となっており、⑥汚水処理原価も非常に高くなっている。　要因としては浄化槽の法定で定められている点検・清掃や浄化槽汚泥の処理に係る経費が高くなっている為だと考えられる。使用料の改定も検討していく必要があるが、改定を行うに当たり村民理解も難しく今後も一般会計からの繰入に依存する経営状態と予想される。企業債残高は減少してきているが維持管理費用の見直し等、一層の経営の改善に取り組む必要がある。令和６年度の法適化にむけて事業を実施している。</t>
    <phoneticPr fontId="4"/>
  </si>
  <si>
    <t>当村では平成10年より合併浄化槽の設置を行っており、初期に設置したものから全体的に老朽化してきており、故障したものから随時修繕を行っている。今後はより一層、修繕・更新が必要になり、そのため、維持管理費用は増加していく。　　　　　　　　　　　適正な使用方法や適正な管理の啓発を行っていく。</t>
    <phoneticPr fontId="4"/>
  </si>
  <si>
    <t>当村においては、今後も人口減少が見込まれ、高齢世帯も多いことから、休止の浄化槽も今後増加が見込まれるため使用料の増加は見込めなく、今後も一般会計からの繰入金に依存した経営状態が今後も見込まれる。経費回収率の上昇による経営状態の安定化をめざし、維持管理費用の見直し等や浄化槽の整備計画の見直し等により経営改善を図っていく。　令和６年度の法適化にむけて事業を実施している。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</si>
</sst>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F-4D7F-9978-4B2795E95B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CF-4D7F-9978-4B2795E95B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44.83</c:v>
                </c:pt>
                <c:pt idx="1">
                  <c:v>43.35</c:v>
                </c:pt>
                <c:pt idx="2">
                  <c:v>43.73</c:v>
                </c:pt>
                <c:pt idx="3">
                  <c:v>45.5</c:v>
                </c:pt>
                <c:pt idx="4">
                  <c:v>51.46</c:v>
                </c:pt>
              </c:numCache>
            </c:numRef>
          </c:val>
          <c:extLst>
            <c:ext xmlns:c16="http://schemas.microsoft.com/office/drawing/2014/chart" uri="{C3380CC4-5D6E-409C-BE32-E72D297353CC}">
              <c16:uniqueId val="{00000000-D912-4135-9ED0-F41F1D55B2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D912-4135-9ED0-F41F1D55B2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74-4F2D-BAC0-84CAADDC16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3D74-4F2D-BAC0-84CAADDC16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86.14</c:v>
                </c:pt>
                <c:pt idx="1">
                  <c:v>86.4</c:v>
                </c:pt>
                <c:pt idx="2">
                  <c:v>84.14</c:v>
                </c:pt>
                <c:pt idx="3">
                  <c:v>84.87</c:v>
                </c:pt>
                <c:pt idx="4">
                  <c:v>75.290000000000006</c:v>
                </c:pt>
              </c:numCache>
            </c:numRef>
          </c:val>
          <c:extLst>
            <c:ext xmlns:c16="http://schemas.microsoft.com/office/drawing/2014/chart" uri="{C3380CC4-5D6E-409C-BE32-E72D297353CC}">
              <c16:uniqueId val="{00000000-02FA-4E9E-A2D6-AA42B3BF6D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A-4E9E-A2D6-AA42B3BF6D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7D-4429-AAFA-C5453A152F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7D-4429-AAFA-C5453A152F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45-48B9-A01C-1DADCA9D88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45-48B9-A01C-1DADCA9D88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0D-4D3C-8B2C-DF823F4EA2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0D-4D3C-8B2C-DF823F4EA2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D6-4CB2-9FE7-FFEF2AD14F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D6-4CB2-9FE7-FFEF2AD14F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557.79</c:v>
                </c:pt>
              </c:numCache>
            </c:numRef>
          </c:val>
          <c:extLst>
            <c:ext xmlns:c16="http://schemas.microsoft.com/office/drawing/2014/chart" uri="{C3380CC4-5D6E-409C-BE32-E72D297353CC}">
              <c16:uniqueId val="{00000000-A8A1-489F-B0F4-09ECD54736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A8A1-489F-B0F4-09ECD54736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32.450000000000003</c:v>
                </c:pt>
                <c:pt idx="1">
                  <c:v>32.54</c:v>
                </c:pt>
                <c:pt idx="2">
                  <c:v>37.630000000000003</c:v>
                </c:pt>
                <c:pt idx="3">
                  <c:v>37.9</c:v>
                </c:pt>
                <c:pt idx="4">
                  <c:v>30.31</c:v>
                </c:pt>
              </c:numCache>
            </c:numRef>
          </c:val>
          <c:extLst>
            <c:ext xmlns:c16="http://schemas.microsoft.com/office/drawing/2014/chart" uri="{C3380CC4-5D6E-409C-BE32-E72D297353CC}">
              <c16:uniqueId val="{00000000-ECDD-41F7-B23E-E8F6ABE166C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ECDD-41F7-B23E-E8F6ABE166C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548.88</c:v>
                </c:pt>
                <c:pt idx="1">
                  <c:v>581.65</c:v>
                </c:pt>
                <c:pt idx="2">
                  <c:v>504.68</c:v>
                </c:pt>
                <c:pt idx="3">
                  <c:v>473.69</c:v>
                </c:pt>
                <c:pt idx="4">
                  <c:v>562.58000000000004</c:v>
                </c:pt>
              </c:numCache>
            </c:numRef>
          </c:val>
          <c:extLst>
            <c:ext xmlns:c16="http://schemas.microsoft.com/office/drawing/2014/chart" uri="{C3380CC4-5D6E-409C-BE32-E72D297353CC}">
              <c16:uniqueId val="{00000000-6500-4F53-84F8-D0EE9515A4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6500-4F53-84F8-D0EE9515A4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8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奈良県　黒滝村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627</v>
      </c>
      <c r="AM8" s="37"/>
      <c r="AN8" s="37"/>
      <c r="AO8" s="37"/>
      <c r="AP8" s="37"/>
      <c r="AQ8" s="37"/>
      <c r="AR8" s="37"/>
      <c r="AS8" s="37"/>
      <c r="AT8" s="38">
        <f>データ!T6</f>
        <v>47.7</v>
      </c>
      <c r="AU8" s="38"/>
      <c r="AV8" s="38"/>
      <c r="AW8" s="38"/>
      <c r="AX8" s="38"/>
      <c r="AY8" s="38"/>
      <c r="AZ8" s="38"/>
      <c r="BA8" s="38"/>
      <c r="BB8" s="38">
        <f>データ!U6</f>
        <v>13.14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82.88</v>
      </c>
      <c r="Q10" s="38"/>
      <c r="R10" s="38"/>
      <c r="S10" s="38"/>
      <c r="T10" s="38"/>
      <c r="U10" s="38"/>
      <c r="V10" s="38"/>
      <c r="W10" s="38">
        <f>データ!Q6</f>
        <v>100</v>
      </c>
      <c r="X10" s="38"/>
      <c r="Y10" s="38"/>
      <c r="Z10" s="38"/>
      <c r="AA10" s="38"/>
      <c r="AB10" s="38"/>
      <c r="AC10" s="38"/>
      <c r="AD10" s="37">
        <f>データ!R6</f>
        <v>3146</v>
      </c>
      <c r="AE10" s="37"/>
      <c r="AF10" s="37"/>
      <c r="AG10" s="37"/>
      <c r="AH10" s="37"/>
      <c r="AI10" s="37"/>
      <c r="AJ10" s="37"/>
      <c r="AK10" s="2"/>
      <c r="AL10" s="37">
        <f>データ!V6</f>
        <v>518</v>
      </c>
      <c r="AM10" s="37"/>
      <c r="AN10" s="37"/>
      <c r="AO10" s="37"/>
      <c r="AP10" s="37"/>
      <c r="AQ10" s="37"/>
      <c r="AR10" s="37"/>
      <c r="AS10" s="37"/>
      <c r="AT10" s="38">
        <f>データ!W6</f>
        <v>0.14000000000000001</v>
      </c>
      <c r="AU10" s="38"/>
      <c r="AV10" s="38"/>
      <c r="AW10" s="38"/>
      <c r="AX10" s="38"/>
      <c r="AY10" s="38"/>
      <c r="AZ10" s="38"/>
      <c r="BA10" s="38"/>
      <c r="BB10" s="38">
        <f>データ!X6</f>
        <v>3700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fOdXr8ljDMUPr/sVGUxzzJhOkWU1Sfx/30aV3Q8xQaIAUUVcoG7E8OKkuWHm6vr7ibeWIhXprAdB7bUu9Tcjhg==" saltValue="B/tA4tUlJr+IMNCuoRNZe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294446</v>
      </c>
      <c r="D6" s="19">
        <f t="shared" si="3"/>
        <v>47</v>
      </c>
      <c r="E6" s="19">
        <f t="shared" si="3"/>
        <v>18</v>
      </c>
      <c r="F6" s="19">
        <f t="shared" si="3"/>
        <v>0</v>
      </c>
      <c r="G6" s="19">
        <f t="shared" si="3"/>
        <v>0</v>
      </c>
      <c r="H6" s="19" t="str">
        <f t="shared" si="3"/>
        <v>奈良県　黒滝村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82.88</v>
      </c>
      <c r="Q6" s="20">
        <f t="shared" si="3"/>
        <v>100</v>
      </c>
      <c r="R6" s="20">
        <f t="shared" si="3"/>
        <v>3146</v>
      </c>
      <c r="S6" s="20">
        <f t="shared" si="3"/>
        <v>627</v>
      </c>
      <c r="T6" s="20">
        <f t="shared" si="3"/>
        <v>47.7</v>
      </c>
      <c r="U6" s="20">
        <f t="shared" si="3"/>
        <v>13.14</v>
      </c>
      <c r="V6" s="20">
        <f t="shared" si="3"/>
        <v>518</v>
      </c>
      <c r="W6" s="20">
        <f t="shared" si="3"/>
        <v>0.14000000000000001</v>
      </c>
      <c r="X6" s="20">
        <f t="shared" si="3"/>
        <v>3700</v>
      </c>
      <c r="Y6" s="21">
        <f>IF(Y7="",NA(),Y7)</f>
        <v>86.14</v>
      </c>
      <c r="Z6" s="21">
        <f t="shared" ref="Z6:AH6" si="4">IF(Z7="",NA(),Z7)</f>
        <v>86.4</v>
      </c>
      <c r="AA6" s="21">
        <f t="shared" si="4"/>
        <v>84.14</v>
      </c>
      <c r="AB6" s="21">
        <f t="shared" si="4"/>
        <v>84.87</v>
      </c>
      <c r="AC6" s="21">
        <f t="shared" si="4"/>
        <v>75.290000000000006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557.79</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32.450000000000003</v>
      </c>
      <c r="BR6" s="21">
        <f t="shared" ref="BR6:BZ6" si="8">IF(BR7="",NA(),BR7)</f>
        <v>32.54</v>
      </c>
      <c r="BS6" s="21">
        <f t="shared" si="8"/>
        <v>37.630000000000003</v>
      </c>
      <c r="BT6" s="21">
        <f t="shared" si="8"/>
        <v>37.9</v>
      </c>
      <c r="BU6" s="21">
        <f t="shared" si="8"/>
        <v>30.31</v>
      </c>
      <c r="BV6" s="21">
        <f t="shared" si="8"/>
        <v>63.06</v>
      </c>
      <c r="BW6" s="21">
        <f t="shared" si="8"/>
        <v>62.5</v>
      </c>
      <c r="BX6" s="21">
        <f t="shared" si="8"/>
        <v>60.59</v>
      </c>
      <c r="BY6" s="21">
        <f t="shared" si="8"/>
        <v>60</v>
      </c>
      <c r="BZ6" s="21">
        <f t="shared" si="8"/>
        <v>59.01</v>
      </c>
      <c r="CA6" s="20" t="str">
        <f>IF(CA7="","",IF(CA7="-","【-】","【"&amp;SUBSTITUTE(TEXT(CA7,"#,##0.00"),"-","△")&amp;"】"))</f>
        <v>【57.03】</v>
      </c>
      <c r="CB6" s="21">
        <f>IF(CB7="",NA(),CB7)</f>
        <v>548.88</v>
      </c>
      <c r="CC6" s="21">
        <f t="shared" ref="CC6:CK6" si="9">IF(CC7="",NA(),CC7)</f>
        <v>581.65</v>
      </c>
      <c r="CD6" s="21">
        <f t="shared" si="9"/>
        <v>504.68</v>
      </c>
      <c r="CE6" s="21">
        <f t="shared" si="9"/>
        <v>473.69</v>
      </c>
      <c r="CF6" s="21">
        <f t="shared" si="9"/>
        <v>562.58000000000004</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44.83</v>
      </c>
      <c r="CN6" s="21">
        <f t="shared" ref="CN6:CV6" si="10">IF(CN7="",NA(),CN7)</f>
        <v>43.35</v>
      </c>
      <c r="CO6" s="21">
        <f t="shared" si="10"/>
        <v>43.73</v>
      </c>
      <c r="CP6" s="21">
        <f t="shared" si="10"/>
        <v>45.5</v>
      </c>
      <c r="CQ6" s="21">
        <f t="shared" si="10"/>
        <v>51.46</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294446</v>
      </c>
      <c r="D7" s="23">
        <v>47</v>
      </c>
      <c r="E7" s="23">
        <v>18</v>
      </c>
      <c r="F7" s="23">
        <v>0</v>
      </c>
      <c r="G7" s="23">
        <v>0</v>
      </c>
      <c r="H7" s="23" t="s">
        <v>97</v>
      </c>
      <c r="I7" s="23" t="s">
        <v>98</v>
      </c>
      <c r="J7" s="23" t="s">
        <v>99</v>
      </c>
      <c r="K7" s="23" t="s">
        <v>100</v>
      </c>
      <c r="L7" s="23" t="s">
        <v>101</v>
      </c>
      <c r="M7" s="23" t="s">
        <v>102</v>
      </c>
      <c r="N7" s="24" t="s">
        <v>103</v>
      </c>
      <c r="O7" s="24" t="s">
        <v>104</v>
      </c>
      <c r="P7" s="24">
        <v>82.88</v>
      </c>
      <c r="Q7" s="24">
        <v>100</v>
      </c>
      <c r="R7" s="24">
        <v>3146</v>
      </c>
      <c r="S7" s="24">
        <v>627</v>
      </c>
      <c r="T7" s="24">
        <v>47.7</v>
      </c>
      <c r="U7" s="24">
        <v>13.14</v>
      </c>
      <c r="V7" s="24">
        <v>518</v>
      </c>
      <c r="W7" s="24">
        <v>0.14000000000000001</v>
      </c>
      <c r="X7" s="24">
        <v>3700</v>
      </c>
      <c r="Y7" s="24">
        <v>86.14</v>
      </c>
      <c r="Z7" s="24">
        <v>86.4</v>
      </c>
      <c r="AA7" s="24">
        <v>84.14</v>
      </c>
      <c r="AB7" s="24">
        <v>84.87</v>
      </c>
      <c r="AC7" s="24">
        <v>75.290000000000006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557.79</v>
      </c>
      <c r="BK7" s="24">
        <v>296.89</v>
      </c>
      <c r="BL7" s="24">
        <v>270.57</v>
      </c>
      <c r="BM7" s="24">
        <v>294.27</v>
      </c>
      <c r="BN7" s="24">
        <v>294.08999999999997</v>
      </c>
      <c r="BO7" s="24">
        <v>294.08999999999997</v>
      </c>
      <c r="BP7" s="24">
        <v>307.39</v>
      </c>
      <c r="BQ7" s="24">
        <v>32.450000000000003</v>
      </c>
      <c r="BR7" s="24">
        <v>32.54</v>
      </c>
      <c r="BS7" s="24">
        <v>37.630000000000003</v>
      </c>
      <c r="BT7" s="24">
        <v>37.9</v>
      </c>
      <c r="BU7" s="24">
        <v>30.31</v>
      </c>
      <c r="BV7" s="24">
        <v>63.06</v>
      </c>
      <c r="BW7" s="24">
        <v>62.5</v>
      </c>
      <c r="BX7" s="24">
        <v>60.59</v>
      </c>
      <c r="BY7" s="24">
        <v>60</v>
      </c>
      <c r="BZ7" s="24">
        <v>59.01</v>
      </c>
      <c r="CA7" s="24">
        <v>57.03</v>
      </c>
      <c r="CB7" s="24">
        <v>548.88</v>
      </c>
      <c r="CC7" s="24">
        <v>581.65</v>
      </c>
      <c r="CD7" s="24">
        <v>504.68</v>
      </c>
      <c r="CE7" s="24">
        <v>473.69</v>
      </c>
      <c r="CF7" s="24">
        <v>562.58000000000004</v>
      </c>
      <c r="CG7" s="24">
        <v>264.77</v>
      </c>
      <c r="CH7" s="24">
        <v>269.33</v>
      </c>
      <c r="CI7" s="24">
        <v>280.23</v>
      </c>
      <c r="CJ7" s="24">
        <v>282.70999999999998</v>
      </c>
      <c r="CK7" s="24">
        <v>291.82</v>
      </c>
      <c r="CL7" s="24">
        <v>294.83</v>
      </c>
      <c r="CM7" s="24">
        <v>44.83</v>
      </c>
      <c r="CN7" s="24">
        <v>43.35</v>
      </c>
      <c r="CO7" s="24">
        <v>43.73</v>
      </c>
      <c r="CP7" s="24">
        <v>45.5</v>
      </c>
      <c r="CQ7" s="24">
        <v>51.46</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KRTJ031</cp:lastModifiedBy>
  <cp:lastPrinted>2025-01-26T23:51:24Z</cp:lastPrinted>
  <dcterms:created xsi:type="dcterms:W3CDTF">2023-12-12T03:00:27Z</dcterms:created>
  <dcterms:modified xsi:type="dcterms:W3CDTF">2025-01-26T23:51:27Z</dcterms:modified>
  <cp:category/>
</cp:coreProperties>
</file>