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rsvfl01.kurotaki.local\林業建設課\14公営企業\R2\経営分析表の提出について\【経営比較分析表】2019_294446_47_010\"/>
    </mc:Choice>
  </mc:AlternateContent>
  <workbookProtection workbookAlgorithmName="SHA-512" workbookHashValue="Pz0pLpbm9zf7jiAklFj2Xiq1IxN5L+JU3H4djx2hF6dFSbbxqNCU8lS+SsKIJxpf0WNG5qPnrTQqYCgBhTK84w==" workbookSaltValue="hxXeFhc8G9cYld5nNj72qg==" workbookSpinCount="100000" lockStructure="1"/>
  <bookViews>
    <workbookView xWindow="0" yWindow="0" windowWidth="20490" windowHeight="7755"/>
  </bookViews>
  <sheets>
    <sheet name="法非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<sst xmlns="http://schemas.openxmlformats.org/spreadsheetml/2006/main" count="233" uniqueCount="118">
  <si>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</si>
  <si>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</si>
  <si>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</si>
  <si>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</si>
  <si>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</si>
  <si>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</si>
  <si>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</si>
  <si>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</si>
  <si>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</si>
  <si>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</si>
  <si>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</si>
  <si>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</si>
  <si>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</si>
  <si>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</si>
  <si>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</si>
  <si>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</si>
  <si>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</si>
  <si>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</si>
  <si>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</si>
  <si>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</si>
  <si>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</si>
  <si>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</si>
  <si>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</si>
  <si>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</si>
  <si>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</si>
  <si>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</si>
  <si>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</si>
  <si>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</si>
  <si>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</si>
  <si>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</si>
  <si>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</si>
  <si>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</si>
  <si>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</si>
  <si>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</si>
  <si>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</si>
  <si>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</si>
  <si>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</si>
  <si>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</si>
  <si>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</si>
  <si>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</si>
  <si>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</si>
  <si>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</si>
  <si>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</si>
  <si>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</si>
  <si>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</si>
  <si>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</si>
  <si>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</si>
  <si>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</si>
  <si>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</si>
  <si>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</si>
  <si>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</si>
  <si>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</si>
  <si>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</si>
  <si>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</si>
  <si>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</si>
  <si>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</si>
  <si>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</si>
  <si>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</si>
  <si>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</si>
  <si>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</si>
  <si>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</si>
  <si>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</si>
  <si>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</si>
  <si>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</si>
  <si>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</si>
  <si>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</si>
  <si>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</si>
  <si>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</si>
  <si>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</si>
  <si>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</si>
  <si>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</si>
  <si>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</si>
  <si>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</si>
  <si>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</si>
  <si>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</si>
  <si>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</si>
  <si>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</si>
  <si>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</si>
  <si>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</si>
  <si>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</si>
  <si>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</si>
  <si>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</si>
  <si>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</si>
  <si>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</si>
  <si>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</si>
  <si>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</si>
  <si>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</si>
  <si>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</si>
  <si>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</si>
  <si>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</si>
  <si>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</si>
  <si>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</si>
  <si>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</si>
  <si>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</si>
  <si>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</si>
  <si>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</si>
  <si>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奈良県　黒滝村</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</si>
  <si>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</si>
  <si>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</si>
  <si>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</si>
  <si>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</si>
  <si>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</si>
  <si>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</si>
  <si>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</si>
  <si>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</si>
  <si>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</si>
  <si>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</si>
  <si>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</si>
  <si>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</si>
  <si>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</si>
  <si>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</si>
  <si>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</si>
  <si>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</si>
  <si>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</si>
  <si>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</si>
  <si>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収益的収支比率については、類似団体と比べて平均以上ではあるが平成２８年度に実施した事業統合による施設改修の企業債の償還、給水人口の減少等の原因によりと悪化すると思われる、今後も経営の改善に取り組む必要がある。施設の老朽化が原因のと疑われる漏水が多く発生してきており施設・管路の更新の必要があり令和元年度に策定した黒滝村簡易水道施設更新基本計画に基づき令和２年度より補助事業を活用し更新を行っており今後は収支比率は悪化していくと考えられる。</t>
    <rPh sb="146" eb="148">
      <t>レイワ</t>
    </rPh>
    <rPh sb="148" eb="150">
      <t>ガンネン</t>
    </rPh>
    <rPh sb="150" eb="151">
      <t>ド</t>
    </rPh>
    <rPh sb="152" eb="154">
      <t>サクテイ</t>
    </rPh>
    <rPh sb="172" eb="173">
      <t>モト</t>
    </rPh>
    <rPh sb="175" eb="177">
      <t>レイワ</t>
    </rPh>
    <rPh sb="178" eb="179">
      <t>ネン</t>
    </rPh>
    <rPh sb="179" eb="180">
      <t>ド</t>
    </rPh>
    <rPh sb="182" eb="184">
      <t>ホジョ</t>
    </rPh>
    <rPh sb="184" eb="186">
      <t>ジギョウ</t>
    </rPh>
    <rPh sb="187" eb="189">
      <t>カツヨウ</t>
    </rPh>
    <rPh sb="190" eb="192">
      <t>コウシン</t>
    </rPh>
    <rPh sb="193" eb="194">
      <t>オコナ</t>
    </rPh>
    <rPh sb="198" eb="200">
      <t>コンゴ</t>
    </rPh>
    <rPh sb="201" eb="203">
      <t>シュウシ</t>
    </rPh>
    <rPh sb="203" eb="205">
      <t>ヒリツ</t>
    </rPh>
    <rPh sb="206" eb="208">
      <t>アッカ</t>
    </rPh>
    <rPh sb="213" eb="214">
      <t>カンガ</t>
    </rPh>
    <phoneticPr fontId="4"/>
  </si>
  <si>
    <t>当該施設は全体的に老朽化しており、管路については全体の75%以上が耐用年数を超え、施設については、機械電気設備が耐用年数を超えている箇所が多数ある、平成28年度に施設の改修を行い新たに水質計器等の整備をおこなった。計器の更新により多量の漏水が発生していることがわかり順次漏水調査、修繕を行っている。令和元年度に策定した黒滝村簡易水道施設更新基本計画に基づき令和２年度より補助事業を活用し更新を行っていく。</t>
    <phoneticPr fontId="4"/>
  </si>
  <si>
    <t>施設の老朽化や経営改善に向けての課題は多く、給水人口の減少による収益の悪化も予想される、水道料金の見直しも難しく今後も一般会計からの繰入金に頼っての経営状態が予想される。施設の改修については令和元年度に策定した黒滝村簡易水道施設更新基本計画に基づき施設の更新・改修、管路の更新等継続的に投資を行う必要があり、莫大な予算が必要であり財政的にも厳しく、補助金等の拡充等国・県支援等が必要であると考えられる。</t>
    <rPh sb="127" eb="129">
      <t>コウシン</t>
    </rPh>
    <rPh sb="130" eb="132">
      <t>カイシュウ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</si>
</sst>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formatCode="#,##0.00;&quot;△&quot;#,##0.00;&quot;-&quot;">
                  <c:v>0.68</c:v>
                </c:pt>
                <c:pt idx="1">
                  <c:v>0</c:v>
                </c:pt>
                <c:pt idx="2">
                  <c:v>0</c:v>
                </c:pt>
                <c:pt idx="3" formatCode="#,##0.00;&quot;△&quot;#,##0.00;&quot;-&quot;">
                  <c:v>0.05</c:v>
                </c:pt>
                <c:pt idx="4">
                  <c:v>0</c:v>
                </c:pt>
              </c:numCache>
            </c:numRef>
          </c:val>
          <c:extLst xmlns:c16r2="http://schemas.microsoft.com/office/drawing/2015/06/chart">
            <c:ext xmlns:c16="http://schemas.microsoft.com/office/drawing/2014/chart" uri="{C3380CC4-5D6E-409C-BE32-E72D297353CC}">
              <c16:uniqueId val="{00000000-95EA-45C7-A1B0-62BD1215D84A}"/>
            </c:ext>
          </c:extLst>
        </c:ser>
        <c:dLbls>
          <c:showLegendKey val="0"/>
          <c:showVal val="0"/>
          <c:showCatName val="0"/>
          <c:showSerName val="0"/>
          <c:showPercent val="0"/>
          <c:showBubbleSize val="0"/>
        </c:dLbls>
        <c:gapWidth val="150"/>
        <c:axId val="285701496"/>
        <c:axId val="285701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1.26</c:v>
                </c:pt>
                <c:pt idx="1">
                  <c:v>0.78</c:v>
                </c:pt>
                <c:pt idx="2">
                  <c:v>0.56999999999999995</c:v>
                </c:pt>
                <c:pt idx="3">
                  <c:v>0.62</c:v>
                </c:pt>
                <c:pt idx="4">
                  <c:v>0.39</c:v>
                </c:pt>
              </c:numCache>
            </c:numRef>
          </c:val>
          <c:smooth val="0"/>
          <c:extLst xmlns:c16r2="http://schemas.microsoft.com/office/drawing/2015/06/chart">
            <c:ext xmlns:c16="http://schemas.microsoft.com/office/drawing/2014/chart" uri="{C3380CC4-5D6E-409C-BE32-E72D297353CC}">
              <c16:uniqueId val="{00000001-95EA-45C7-A1B0-62BD1215D84A}"/>
            </c:ext>
          </c:extLst>
        </c:ser>
        <c:dLbls>
          <c:showLegendKey val="0"/>
          <c:showVal val="0"/>
          <c:showCatName val="0"/>
          <c:showSerName val="0"/>
          <c:showPercent val="0"/>
          <c:showBubbleSize val="0"/>
        </c:dLbls>
        <c:marker val="1"/>
        <c:smooth val="0"/>
        <c:axId val="285701496"/>
        <c:axId val="285701888"/>
      </c:lineChart>
      <c:dateAx>
        <c:axId val="285701496"/>
        <c:scaling>
          <c:orientation val="minMax"/>
        </c:scaling>
        <c:delete val="1"/>
        <c:axPos val="b"/>
        <c:numFmt formatCode="&quot;H&quot;yy" sourceLinked="1"/>
        <c:majorTickMark val="none"/>
        <c:minorTickMark val="none"/>
        <c:tickLblPos val="none"/>
        <c:crossAx val="285701888"/>
        <c:crosses val="autoZero"/>
        <c:auto val="1"/>
        <c:lblOffset val="100"/>
        <c:baseTimeUnit val="years"/>
      </c:dateAx>
      <c:valAx>
        <c:axId val="285701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5701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58.28</c:v>
                </c:pt>
                <c:pt idx="1">
                  <c:v>77</c:v>
                </c:pt>
                <c:pt idx="2">
                  <c:v>95.88</c:v>
                </c:pt>
                <c:pt idx="3">
                  <c:v>86.95</c:v>
                </c:pt>
                <c:pt idx="4">
                  <c:v>86.02</c:v>
                </c:pt>
              </c:numCache>
            </c:numRef>
          </c:val>
          <c:extLst xmlns:c16r2="http://schemas.microsoft.com/office/drawing/2015/06/chart">
            <c:ext xmlns:c16="http://schemas.microsoft.com/office/drawing/2014/chart" uri="{C3380CC4-5D6E-409C-BE32-E72D297353CC}">
              <c16:uniqueId val="{00000000-C8E8-40B3-BDF4-A6B390D82F4F}"/>
            </c:ext>
          </c:extLst>
        </c:ser>
        <c:dLbls>
          <c:showLegendKey val="0"/>
          <c:showVal val="0"/>
          <c:showCatName val="0"/>
          <c:showSerName val="0"/>
          <c:showPercent val="0"/>
          <c:showBubbleSize val="0"/>
        </c:dLbls>
        <c:gapWidth val="150"/>
        <c:axId val="285703064"/>
        <c:axId val="325906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72.03</c:v>
                </c:pt>
                <c:pt idx="1">
                  <c:v>72.11</c:v>
                </c:pt>
                <c:pt idx="2">
                  <c:v>74.05</c:v>
                </c:pt>
                <c:pt idx="3">
                  <c:v>73.25</c:v>
                </c:pt>
                <c:pt idx="4">
                  <c:v>75.06</c:v>
                </c:pt>
              </c:numCache>
            </c:numRef>
          </c:val>
          <c:smooth val="0"/>
          <c:extLst xmlns:c16r2="http://schemas.microsoft.com/office/drawing/2015/06/chart">
            <c:ext xmlns:c16="http://schemas.microsoft.com/office/drawing/2014/chart" uri="{C3380CC4-5D6E-409C-BE32-E72D297353CC}">
              <c16:uniqueId val="{00000001-C8E8-40B3-BDF4-A6B390D82F4F}"/>
            </c:ext>
          </c:extLst>
        </c:ser>
        <c:dLbls>
          <c:showLegendKey val="0"/>
          <c:showVal val="0"/>
          <c:showCatName val="0"/>
          <c:showSerName val="0"/>
          <c:showPercent val="0"/>
          <c:showBubbleSize val="0"/>
        </c:dLbls>
        <c:marker val="1"/>
        <c:smooth val="0"/>
        <c:axId val="285703064"/>
        <c:axId val="325906248"/>
      </c:lineChart>
      <c:dateAx>
        <c:axId val="285703064"/>
        <c:scaling>
          <c:orientation val="minMax"/>
        </c:scaling>
        <c:delete val="1"/>
        <c:axPos val="b"/>
        <c:numFmt formatCode="&quot;H&quot;yy" sourceLinked="1"/>
        <c:majorTickMark val="none"/>
        <c:minorTickMark val="none"/>
        <c:tickLblPos val="none"/>
        <c:crossAx val="325906248"/>
        <c:crosses val="autoZero"/>
        <c:auto val="1"/>
        <c:lblOffset val="100"/>
        <c:baseTimeUnit val="years"/>
      </c:dateAx>
      <c:valAx>
        <c:axId val="325906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5703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695-41A4-A99F-D81B9444637E}"/>
            </c:ext>
          </c:extLst>
        </c:ser>
        <c:dLbls>
          <c:showLegendKey val="0"/>
          <c:showVal val="0"/>
          <c:showCatName val="0"/>
          <c:showSerName val="0"/>
          <c:showPercent val="0"/>
          <c:showBubbleSize val="0"/>
        </c:dLbls>
        <c:gapWidth val="150"/>
        <c:axId val="325907424"/>
        <c:axId val="325907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695-41A4-A99F-D81B9444637E}"/>
            </c:ext>
          </c:extLst>
        </c:ser>
        <c:dLbls>
          <c:showLegendKey val="0"/>
          <c:showVal val="0"/>
          <c:showCatName val="0"/>
          <c:showSerName val="0"/>
          <c:showPercent val="0"/>
          <c:showBubbleSize val="0"/>
        </c:dLbls>
        <c:marker val="1"/>
        <c:smooth val="0"/>
        <c:axId val="325907424"/>
        <c:axId val="325907816"/>
      </c:lineChart>
      <c:dateAx>
        <c:axId val="325907424"/>
        <c:scaling>
          <c:orientation val="minMax"/>
        </c:scaling>
        <c:delete val="1"/>
        <c:axPos val="b"/>
        <c:numFmt formatCode="&quot;H&quot;yy" sourceLinked="1"/>
        <c:majorTickMark val="none"/>
        <c:minorTickMark val="none"/>
        <c:tickLblPos val="none"/>
        <c:crossAx val="325907816"/>
        <c:crosses val="autoZero"/>
        <c:auto val="1"/>
        <c:lblOffset val="100"/>
        <c:baseTimeUnit val="years"/>
      </c:dateAx>
      <c:valAx>
        <c:axId val="325907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5907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125-4965-B1B0-E009C47973AE}"/>
            </c:ext>
          </c:extLst>
        </c:ser>
        <c:dLbls>
          <c:showLegendKey val="0"/>
          <c:showVal val="0"/>
          <c:showCatName val="0"/>
          <c:showSerName val="0"/>
          <c:showPercent val="0"/>
          <c:showBubbleSize val="0"/>
        </c:dLbls>
        <c:gapWidth val="150"/>
        <c:axId val="325908992"/>
        <c:axId val="325909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125-4965-B1B0-E009C47973AE}"/>
            </c:ext>
          </c:extLst>
        </c:ser>
        <c:dLbls>
          <c:showLegendKey val="0"/>
          <c:showVal val="0"/>
          <c:showCatName val="0"/>
          <c:showSerName val="0"/>
          <c:showPercent val="0"/>
          <c:showBubbleSize val="0"/>
        </c:dLbls>
        <c:marker val="1"/>
        <c:smooth val="0"/>
        <c:axId val="325908992"/>
        <c:axId val="325909384"/>
      </c:lineChart>
      <c:dateAx>
        <c:axId val="325908992"/>
        <c:scaling>
          <c:orientation val="minMax"/>
        </c:scaling>
        <c:delete val="1"/>
        <c:axPos val="b"/>
        <c:numFmt formatCode="&quot;H&quot;yy" sourceLinked="1"/>
        <c:majorTickMark val="none"/>
        <c:minorTickMark val="none"/>
        <c:tickLblPos val="none"/>
        <c:crossAx val="325909384"/>
        <c:crosses val="autoZero"/>
        <c:auto val="1"/>
        <c:lblOffset val="100"/>
        <c:baseTimeUnit val="years"/>
      </c:dateAx>
      <c:valAx>
        <c:axId val="325909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5908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22F-4306-B1B0-D011B6BE19C0}"/>
            </c:ext>
          </c:extLst>
        </c:ser>
        <c:dLbls>
          <c:showLegendKey val="0"/>
          <c:showVal val="0"/>
          <c:showCatName val="0"/>
          <c:showSerName val="0"/>
          <c:showPercent val="0"/>
          <c:showBubbleSize val="0"/>
        </c:dLbls>
        <c:gapWidth val="150"/>
        <c:axId val="326011120"/>
        <c:axId val="326011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22F-4306-B1B0-D011B6BE19C0}"/>
            </c:ext>
          </c:extLst>
        </c:ser>
        <c:dLbls>
          <c:showLegendKey val="0"/>
          <c:showVal val="0"/>
          <c:showCatName val="0"/>
          <c:showSerName val="0"/>
          <c:showPercent val="0"/>
          <c:showBubbleSize val="0"/>
        </c:dLbls>
        <c:marker val="1"/>
        <c:smooth val="0"/>
        <c:axId val="326011120"/>
        <c:axId val="326011512"/>
      </c:lineChart>
      <c:dateAx>
        <c:axId val="326011120"/>
        <c:scaling>
          <c:orientation val="minMax"/>
        </c:scaling>
        <c:delete val="1"/>
        <c:axPos val="b"/>
        <c:numFmt formatCode="&quot;H&quot;yy" sourceLinked="1"/>
        <c:majorTickMark val="none"/>
        <c:minorTickMark val="none"/>
        <c:tickLblPos val="none"/>
        <c:crossAx val="326011512"/>
        <c:crosses val="autoZero"/>
        <c:auto val="1"/>
        <c:lblOffset val="100"/>
        <c:baseTimeUnit val="years"/>
      </c:dateAx>
      <c:valAx>
        <c:axId val="326011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6011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022-4E5C-B75B-2FABB98DE137}"/>
            </c:ext>
          </c:extLst>
        </c:ser>
        <c:dLbls>
          <c:showLegendKey val="0"/>
          <c:showVal val="0"/>
          <c:showCatName val="0"/>
          <c:showSerName val="0"/>
          <c:showPercent val="0"/>
          <c:showBubbleSize val="0"/>
        </c:dLbls>
        <c:gapWidth val="150"/>
        <c:axId val="326012688"/>
        <c:axId val="326013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022-4E5C-B75B-2FABB98DE137}"/>
            </c:ext>
          </c:extLst>
        </c:ser>
        <c:dLbls>
          <c:showLegendKey val="0"/>
          <c:showVal val="0"/>
          <c:showCatName val="0"/>
          <c:showSerName val="0"/>
          <c:showPercent val="0"/>
          <c:showBubbleSize val="0"/>
        </c:dLbls>
        <c:marker val="1"/>
        <c:smooth val="0"/>
        <c:axId val="326012688"/>
        <c:axId val="326013080"/>
      </c:lineChart>
      <c:dateAx>
        <c:axId val="326012688"/>
        <c:scaling>
          <c:orientation val="minMax"/>
        </c:scaling>
        <c:delete val="1"/>
        <c:axPos val="b"/>
        <c:numFmt formatCode="&quot;H&quot;yy" sourceLinked="1"/>
        <c:majorTickMark val="none"/>
        <c:minorTickMark val="none"/>
        <c:tickLblPos val="none"/>
        <c:crossAx val="326013080"/>
        <c:crosses val="autoZero"/>
        <c:auto val="1"/>
        <c:lblOffset val="100"/>
        <c:baseTimeUnit val="years"/>
      </c:dateAx>
      <c:valAx>
        <c:axId val="326013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6012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370.84</c:v>
                </c:pt>
                <c:pt idx="1">
                  <c:v>1783.94</c:v>
                </c:pt>
                <c:pt idx="2">
                  <c:v>1744.1</c:v>
                </c:pt>
                <c:pt idx="3">
                  <c:v>1818.87</c:v>
                </c:pt>
                <c:pt idx="4">
                  <c:v>1895.01</c:v>
                </c:pt>
              </c:numCache>
            </c:numRef>
          </c:val>
          <c:extLst xmlns:c16r2="http://schemas.microsoft.com/office/drawing/2015/06/chart">
            <c:ext xmlns:c16="http://schemas.microsoft.com/office/drawing/2014/chart" uri="{C3380CC4-5D6E-409C-BE32-E72D297353CC}">
              <c16:uniqueId val="{00000000-8FBB-4E21-88FB-E7C7FD057EE0}"/>
            </c:ext>
          </c:extLst>
        </c:ser>
        <c:dLbls>
          <c:showLegendKey val="0"/>
          <c:showVal val="0"/>
          <c:showCatName val="0"/>
          <c:showSerName val="0"/>
          <c:showPercent val="0"/>
          <c:showBubbleSize val="0"/>
        </c:dLbls>
        <c:gapWidth val="150"/>
        <c:axId val="326014256"/>
        <c:axId val="326487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1510.14</c:v>
                </c:pt>
                <c:pt idx="1">
                  <c:v>1595.62</c:v>
                </c:pt>
                <c:pt idx="2">
                  <c:v>1302.33</c:v>
                </c:pt>
                <c:pt idx="3">
                  <c:v>1274.21</c:v>
                </c:pt>
                <c:pt idx="4">
                  <c:v>1183.92</c:v>
                </c:pt>
              </c:numCache>
            </c:numRef>
          </c:val>
          <c:smooth val="0"/>
          <c:extLst xmlns:c16r2="http://schemas.microsoft.com/office/drawing/2015/06/chart">
            <c:ext xmlns:c16="http://schemas.microsoft.com/office/drawing/2014/chart" uri="{C3380CC4-5D6E-409C-BE32-E72D297353CC}">
              <c16:uniqueId val="{00000001-8FBB-4E21-88FB-E7C7FD057EE0}"/>
            </c:ext>
          </c:extLst>
        </c:ser>
        <c:dLbls>
          <c:showLegendKey val="0"/>
          <c:showVal val="0"/>
          <c:showCatName val="0"/>
          <c:showSerName val="0"/>
          <c:showPercent val="0"/>
          <c:showBubbleSize val="0"/>
        </c:dLbls>
        <c:marker val="1"/>
        <c:smooth val="0"/>
        <c:axId val="326014256"/>
        <c:axId val="326487048"/>
      </c:lineChart>
      <c:dateAx>
        <c:axId val="326014256"/>
        <c:scaling>
          <c:orientation val="minMax"/>
        </c:scaling>
        <c:delete val="1"/>
        <c:axPos val="b"/>
        <c:numFmt formatCode="&quot;H&quot;yy" sourceLinked="1"/>
        <c:majorTickMark val="none"/>
        <c:minorTickMark val="none"/>
        <c:tickLblPos val="none"/>
        <c:crossAx val="326487048"/>
        <c:crosses val="autoZero"/>
        <c:auto val="1"/>
        <c:lblOffset val="100"/>
        <c:baseTimeUnit val="years"/>
      </c:dateAx>
      <c:valAx>
        <c:axId val="326487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6014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52.5</c:v>
                </c:pt>
                <c:pt idx="1">
                  <c:v>59.36</c:v>
                </c:pt>
                <c:pt idx="2">
                  <c:v>46.49</c:v>
                </c:pt>
                <c:pt idx="3">
                  <c:v>45.94</c:v>
                </c:pt>
                <c:pt idx="4">
                  <c:v>45.24</c:v>
                </c:pt>
              </c:numCache>
            </c:numRef>
          </c:val>
          <c:extLst xmlns:c16r2="http://schemas.microsoft.com/office/drawing/2015/06/chart">
            <c:ext xmlns:c16="http://schemas.microsoft.com/office/drawing/2014/chart" uri="{C3380CC4-5D6E-409C-BE32-E72D297353CC}">
              <c16:uniqueId val="{00000000-2DFC-4C56-83BE-1D35C2D6584C}"/>
            </c:ext>
          </c:extLst>
        </c:ser>
        <c:dLbls>
          <c:showLegendKey val="0"/>
          <c:showVal val="0"/>
          <c:showCatName val="0"/>
          <c:showSerName val="0"/>
          <c:showPercent val="0"/>
          <c:showBubbleSize val="0"/>
        </c:dLbls>
        <c:gapWidth val="150"/>
        <c:axId val="326488224"/>
        <c:axId val="326488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22.67</c:v>
                </c:pt>
                <c:pt idx="1">
                  <c:v>37.92</c:v>
                </c:pt>
                <c:pt idx="2">
                  <c:v>40.89</c:v>
                </c:pt>
                <c:pt idx="3">
                  <c:v>41.25</c:v>
                </c:pt>
                <c:pt idx="4">
                  <c:v>42.5</c:v>
                </c:pt>
              </c:numCache>
            </c:numRef>
          </c:val>
          <c:smooth val="0"/>
          <c:extLst xmlns:c16r2="http://schemas.microsoft.com/office/drawing/2015/06/chart">
            <c:ext xmlns:c16="http://schemas.microsoft.com/office/drawing/2014/chart" uri="{C3380CC4-5D6E-409C-BE32-E72D297353CC}">
              <c16:uniqueId val="{00000001-2DFC-4C56-83BE-1D35C2D6584C}"/>
            </c:ext>
          </c:extLst>
        </c:ser>
        <c:dLbls>
          <c:showLegendKey val="0"/>
          <c:showVal val="0"/>
          <c:showCatName val="0"/>
          <c:showSerName val="0"/>
          <c:showPercent val="0"/>
          <c:showBubbleSize val="0"/>
        </c:dLbls>
        <c:marker val="1"/>
        <c:smooth val="0"/>
        <c:axId val="326488224"/>
        <c:axId val="326488616"/>
      </c:lineChart>
      <c:dateAx>
        <c:axId val="326488224"/>
        <c:scaling>
          <c:orientation val="minMax"/>
        </c:scaling>
        <c:delete val="1"/>
        <c:axPos val="b"/>
        <c:numFmt formatCode="&quot;H&quot;yy" sourceLinked="1"/>
        <c:majorTickMark val="none"/>
        <c:minorTickMark val="none"/>
        <c:tickLblPos val="none"/>
        <c:crossAx val="326488616"/>
        <c:crosses val="autoZero"/>
        <c:auto val="1"/>
        <c:lblOffset val="100"/>
        <c:baseTimeUnit val="years"/>
      </c:dateAx>
      <c:valAx>
        <c:axId val="326488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6488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298.2</c:v>
                </c:pt>
                <c:pt idx="1">
                  <c:v>262.70999999999998</c:v>
                </c:pt>
                <c:pt idx="2">
                  <c:v>333.92</c:v>
                </c:pt>
                <c:pt idx="3">
                  <c:v>339.55</c:v>
                </c:pt>
                <c:pt idx="4">
                  <c:v>352.71</c:v>
                </c:pt>
              </c:numCache>
            </c:numRef>
          </c:val>
          <c:extLst xmlns:c16r2="http://schemas.microsoft.com/office/drawing/2015/06/chart">
            <c:ext xmlns:c16="http://schemas.microsoft.com/office/drawing/2014/chart" uri="{C3380CC4-5D6E-409C-BE32-E72D297353CC}">
              <c16:uniqueId val="{00000000-E5C0-438F-8275-F8E4CFA5784F}"/>
            </c:ext>
          </c:extLst>
        </c:ser>
        <c:dLbls>
          <c:showLegendKey val="0"/>
          <c:showVal val="0"/>
          <c:showCatName val="0"/>
          <c:showSerName val="0"/>
          <c:showPercent val="0"/>
          <c:showBubbleSize val="0"/>
        </c:dLbls>
        <c:gapWidth val="150"/>
        <c:axId val="326489792"/>
        <c:axId val="326490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789.62</c:v>
                </c:pt>
                <c:pt idx="1">
                  <c:v>423.18</c:v>
                </c:pt>
                <c:pt idx="2">
                  <c:v>383.2</c:v>
                </c:pt>
                <c:pt idx="3">
                  <c:v>383.25</c:v>
                </c:pt>
                <c:pt idx="4">
                  <c:v>377.72</c:v>
                </c:pt>
              </c:numCache>
            </c:numRef>
          </c:val>
          <c:smooth val="0"/>
          <c:extLst xmlns:c16r2="http://schemas.microsoft.com/office/drawing/2015/06/chart">
            <c:ext xmlns:c16="http://schemas.microsoft.com/office/drawing/2014/chart" uri="{C3380CC4-5D6E-409C-BE32-E72D297353CC}">
              <c16:uniqueId val="{00000001-E5C0-438F-8275-F8E4CFA5784F}"/>
            </c:ext>
          </c:extLst>
        </c:ser>
        <c:dLbls>
          <c:showLegendKey val="0"/>
          <c:showVal val="0"/>
          <c:showCatName val="0"/>
          <c:showSerName val="0"/>
          <c:showPercent val="0"/>
          <c:showBubbleSize val="0"/>
        </c:dLbls>
        <c:marker val="1"/>
        <c:smooth val="0"/>
        <c:axId val="326489792"/>
        <c:axId val="326490184"/>
      </c:lineChart>
      <c:dateAx>
        <c:axId val="326489792"/>
        <c:scaling>
          <c:orientation val="minMax"/>
        </c:scaling>
        <c:delete val="1"/>
        <c:axPos val="b"/>
        <c:numFmt formatCode="&quot;H&quot;yy" sourceLinked="1"/>
        <c:majorTickMark val="none"/>
        <c:minorTickMark val="none"/>
        <c:tickLblPos val="none"/>
        <c:crossAx val="326490184"/>
        <c:crosses val="autoZero"/>
        <c:auto val="1"/>
        <c:lblOffset val="100"/>
        <c:baseTimeUnit val="years"/>
      </c:dateAx>
      <c:valAx>
        <c:axId val="326490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6489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45.09</c:v>
                </c:pt>
                <c:pt idx="1">
                  <c:v>54.81</c:v>
                </c:pt>
                <c:pt idx="2">
                  <c:v>80.349999999999994</c:v>
                </c:pt>
                <c:pt idx="3">
                  <c:v>76.59</c:v>
                </c:pt>
                <c:pt idx="4">
                  <c:v>50.74</c:v>
                </c:pt>
              </c:numCache>
            </c:numRef>
          </c:val>
          <c:extLst xmlns:c16r2="http://schemas.microsoft.com/office/drawing/2015/06/chart">
            <c:ext xmlns:c16="http://schemas.microsoft.com/office/drawing/2014/chart" uri="{C3380CC4-5D6E-409C-BE32-E72D297353CC}">
              <c16:uniqueId val="{00000000-5418-4644-A431-D5E4CD7BAABE}"/>
            </c:ext>
          </c:extLst>
        </c:ser>
        <c:dLbls>
          <c:showLegendKey val="0"/>
          <c:showVal val="0"/>
          <c:showCatName val="0"/>
          <c:showSerName val="0"/>
          <c:showPercent val="0"/>
          <c:showBubbleSize val="0"/>
        </c:dLbls>
        <c:gapWidth val="150"/>
        <c:axId val="326600984"/>
        <c:axId val="32660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48.7</c:v>
                </c:pt>
                <c:pt idx="1">
                  <c:v>46.9</c:v>
                </c:pt>
                <c:pt idx="2">
                  <c:v>47.95</c:v>
                </c:pt>
                <c:pt idx="3">
                  <c:v>48.26</c:v>
                </c:pt>
                <c:pt idx="4">
                  <c:v>48.01</c:v>
                </c:pt>
              </c:numCache>
            </c:numRef>
          </c:val>
          <c:smooth val="0"/>
          <c:extLst xmlns:c16r2="http://schemas.microsoft.com/office/drawing/2015/06/chart">
            <c:ext xmlns:c16="http://schemas.microsoft.com/office/drawing/2014/chart" uri="{C3380CC4-5D6E-409C-BE32-E72D297353CC}">
              <c16:uniqueId val="{00000001-5418-4644-A431-D5E4CD7BAABE}"/>
            </c:ext>
          </c:extLst>
        </c:ser>
        <c:dLbls>
          <c:showLegendKey val="0"/>
          <c:showVal val="0"/>
          <c:showCatName val="0"/>
          <c:showSerName val="0"/>
          <c:showPercent val="0"/>
          <c:showBubbleSize val="0"/>
        </c:dLbls>
        <c:marker val="1"/>
        <c:smooth val="0"/>
        <c:axId val="326600984"/>
        <c:axId val="326601376"/>
      </c:lineChart>
      <c:dateAx>
        <c:axId val="326600984"/>
        <c:scaling>
          <c:orientation val="minMax"/>
        </c:scaling>
        <c:delete val="1"/>
        <c:axPos val="b"/>
        <c:numFmt formatCode="&quot;H&quot;yy" sourceLinked="1"/>
        <c:majorTickMark val="none"/>
        <c:minorTickMark val="none"/>
        <c:tickLblPos val="none"/>
        <c:crossAx val="326601376"/>
        <c:crosses val="autoZero"/>
        <c:auto val="1"/>
        <c:lblOffset val="100"/>
        <c:baseTimeUnit val="years"/>
      </c:dateAx>
      <c:valAx>
        <c:axId val="326601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6600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80.650000000000006</c:v>
                </c:pt>
                <c:pt idx="1">
                  <c:v>66.67</c:v>
                </c:pt>
                <c:pt idx="2">
                  <c:v>45.91</c:v>
                </c:pt>
                <c:pt idx="3">
                  <c:v>46.86</c:v>
                </c:pt>
                <c:pt idx="4">
                  <c:v>68.83</c:v>
                </c:pt>
              </c:numCache>
            </c:numRef>
          </c:val>
          <c:extLst xmlns:c16r2="http://schemas.microsoft.com/office/drawing/2015/06/chart">
            <c:ext xmlns:c16="http://schemas.microsoft.com/office/drawing/2014/chart" uri="{C3380CC4-5D6E-409C-BE32-E72D297353CC}">
              <c16:uniqueId val="{00000000-280F-48B3-AFA2-69C21828A556}"/>
            </c:ext>
          </c:extLst>
        </c:ser>
        <c:dLbls>
          <c:showLegendKey val="0"/>
          <c:showVal val="0"/>
          <c:showCatName val="0"/>
          <c:showSerName val="0"/>
          <c:showPercent val="0"/>
          <c:showBubbleSize val="0"/>
        </c:dLbls>
        <c:gapWidth val="150"/>
        <c:axId val="326602552"/>
        <c:axId val="326602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74.959999999999994</c:v>
                </c:pt>
                <c:pt idx="1">
                  <c:v>74.63</c:v>
                </c:pt>
                <c:pt idx="2">
                  <c:v>74.900000000000006</c:v>
                </c:pt>
                <c:pt idx="3">
                  <c:v>72.72</c:v>
                </c:pt>
                <c:pt idx="4">
                  <c:v>72.75</c:v>
                </c:pt>
              </c:numCache>
            </c:numRef>
          </c:val>
          <c:smooth val="0"/>
          <c:extLst xmlns:c16r2="http://schemas.microsoft.com/office/drawing/2015/06/chart">
            <c:ext xmlns:c16="http://schemas.microsoft.com/office/drawing/2014/chart" uri="{C3380CC4-5D6E-409C-BE32-E72D297353CC}">
              <c16:uniqueId val="{00000001-280F-48B3-AFA2-69C21828A556}"/>
            </c:ext>
          </c:extLst>
        </c:ser>
        <c:dLbls>
          <c:showLegendKey val="0"/>
          <c:showVal val="0"/>
          <c:showCatName val="0"/>
          <c:showSerName val="0"/>
          <c:showPercent val="0"/>
          <c:showBubbleSize val="0"/>
        </c:dLbls>
        <c:marker val="1"/>
        <c:smooth val="0"/>
        <c:axId val="326602552"/>
        <c:axId val="326602944"/>
      </c:lineChart>
      <c:dateAx>
        <c:axId val="326602552"/>
        <c:scaling>
          <c:orientation val="minMax"/>
        </c:scaling>
        <c:delete val="1"/>
        <c:axPos val="b"/>
        <c:numFmt formatCode="&quot;H&quot;yy" sourceLinked="1"/>
        <c:majorTickMark val="none"/>
        <c:minorTickMark val="none"/>
        <c:tickLblPos val="none"/>
        <c:crossAx val="326602944"/>
        <c:crosses val="autoZero"/>
        <c:auto val="1"/>
        <c:lblOffset val="100"/>
        <c:baseTimeUnit val="years"/>
      </c:dateAx>
      <c:valAx>
        <c:axId val="326602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6602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【1,084.05】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【300.47】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【53.46】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38"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奈良県　黒滝村</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2" t="s">
        <v>1</v>
      </c>
      <c r="C7" s="72"/>
      <c r="D7" s="72"/>
      <c r="E7" s="72"/>
      <c r="F7" s="72"/>
      <c r="G7" s="72"/>
      <c r="H7" s="72"/>
      <c r="I7" s="72" t="s">
        <v>2</v>
      </c>
      <c r="J7" s="72"/>
      <c r="K7" s="72"/>
      <c r="L7" s="72"/>
      <c r="M7" s="72"/>
      <c r="N7" s="72"/>
      <c r="O7" s="72"/>
      <c r="P7" s="72" t="s">
        <v>3</v>
      </c>
      <c r="Q7" s="72"/>
      <c r="R7" s="72"/>
      <c r="S7" s="72"/>
      <c r="T7" s="72"/>
      <c r="U7" s="72"/>
      <c r="V7" s="72"/>
      <c r="W7" s="72" t="s">
        <v>4</v>
      </c>
      <c r="X7" s="72"/>
      <c r="Y7" s="72"/>
      <c r="Z7" s="72"/>
      <c r="AA7" s="72"/>
      <c r="AB7" s="72"/>
      <c r="AC7" s="72"/>
      <c r="AD7" s="72" t="s">
        <v>5</v>
      </c>
      <c r="AE7" s="72"/>
      <c r="AF7" s="72"/>
      <c r="AG7" s="72"/>
      <c r="AH7" s="72"/>
      <c r="AI7" s="72"/>
      <c r="AJ7" s="72"/>
      <c r="AK7" s="2"/>
      <c r="AL7" s="72" t="s">
        <v>6</v>
      </c>
      <c r="AM7" s="72"/>
      <c r="AN7" s="72"/>
      <c r="AO7" s="72"/>
      <c r="AP7" s="72"/>
      <c r="AQ7" s="72"/>
      <c r="AR7" s="72"/>
      <c r="AS7" s="72"/>
      <c r="AT7" s="72" t="s">
        <v>7</v>
      </c>
      <c r="AU7" s="72"/>
      <c r="AV7" s="72"/>
      <c r="AW7" s="72"/>
      <c r="AX7" s="72"/>
      <c r="AY7" s="72"/>
      <c r="AZ7" s="72"/>
      <c r="BA7" s="72"/>
      <c r="BB7" s="72" t="s">
        <v>8</v>
      </c>
      <c r="BC7" s="72"/>
      <c r="BD7" s="72"/>
      <c r="BE7" s="72"/>
      <c r="BF7" s="72"/>
      <c r="BG7" s="72"/>
      <c r="BH7" s="72"/>
      <c r="BI7" s="72"/>
      <c r="BJ7" s="3"/>
      <c r="BK7" s="3"/>
      <c r="BL7" s="4" t="s">
        <v>9</v>
      </c>
      <c r="BM7" s="5"/>
      <c r="BN7" s="5"/>
      <c r="BO7" s="5"/>
      <c r="BP7" s="5"/>
      <c r="BQ7" s="5"/>
      <c r="BR7" s="5"/>
      <c r="BS7" s="5"/>
      <c r="BT7" s="5"/>
      <c r="BU7" s="5"/>
      <c r="BV7" s="5"/>
      <c r="BW7" s="5"/>
      <c r="BX7" s="5"/>
      <c r="BY7" s="6"/>
    </row>
    <row r="8" spans="1:78" ht="18.75" customHeight="1" x14ac:dyDescent="0.15">
      <c r="A8" s="2"/>
      <c r="B8" s="73" t="str">
        <f>データ!$I$6</f>
        <v>法非適用</v>
      </c>
      <c r="C8" s="73"/>
      <c r="D8" s="73"/>
      <c r="E8" s="73"/>
      <c r="F8" s="73"/>
      <c r="G8" s="73"/>
      <c r="H8" s="73"/>
      <c r="I8" s="73" t="str">
        <f>データ!$J$6</f>
        <v>水道事業</v>
      </c>
      <c r="J8" s="73"/>
      <c r="K8" s="73"/>
      <c r="L8" s="73"/>
      <c r="M8" s="73"/>
      <c r="N8" s="73"/>
      <c r="O8" s="73"/>
      <c r="P8" s="73" t="str">
        <f>データ!$K$6</f>
        <v>簡易水道事業</v>
      </c>
      <c r="Q8" s="73"/>
      <c r="R8" s="73"/>
      <c r="S8" s="73"/>
      <c r="T8" s="73"/>
      <c r="U8" s="73"/>
      <c r="V8" s="73"/>
      <c r="W8" s="73" t="str">
        <f>データ!$L$6</f>
        <v>D4</v>
      </c>
      <c r="X8" s="73"/>
      <c r="Y8" s="73"/>
      <c r="Z8" s="73"/>
      <c r="AA8" s="73"/>
      <c r="AB8" s="73"/>
      <c r="AC8" s="73"/>
      <c r="AD8" s="73" t="str">
        <f>データ!$M$6</f>
        <v>非設置</v>
      </c>
      <c r="AE8" s="73"/>
      <c r="AF8" s="73"/>
      <c r="AG8" s="73"/>
      <c r="AH8" s="73"/>
      <c r="AI8" s="73"/>
      <c r="AJ8" s="73"/>
      <c r="AK8" s="2"/>
      <c r="AL8" s="67">
        <f>データ!$R$6</f>
        <v>702</v>
      </c>
      <c r="AM8" s="67"/>
      <c r="AN8" s="67"/>
      <c r="AO8" s="67"/>
      <c r="AP8" s="67"/>
      <c r="AQ8" s="67"/>
      <c r="AR8" s="67"/>
      <c r="AS8" s="67"/>
      <c r="AT8" s="66">
        <f>データ!$S$6</f>
        <v>47.7</v>
      </c>
      <c r="AU8" s="66"/>
      <c r="AV8" s="66"/>
      <c r="AW8" s="66"/>
      <c r="AX8" s="66"/>
      <c r="AY8" s="66"/>
      <c r="AZ8" s="66"/>
      <c r="BA8" s="66"/>
      <c r="BB8" s="66">
        <f>データ!$T$6</f>
        <v>14.72</v>
      </c>
      <c r="BC8" s="66"/>
      <c r="BD8" s="66"/>
      <c r="BE8" s="66"/>
      <c r="BF8" s="66"/>
      <c r="BG8" s="66"/>
      <c r="BH8" s="66"/>
      <c r="BI8" s="66"/>
      <c r="BJ8" s="3"/>
      <c r="BK8" s="3"/>
      <c r="BL8" s="70" t="s">
        <v>10</v>
      </c>
      <c r="BM8" s="71"/>
      <c r="BN8" s="7" t="s">
        <v>11</v>
      </c>
      <c r="BO8" s="8"/>
      <c r="BP8" s="8"/>
      <c r="BQ8" s="8"/>
      <c r="BR8" s="8"/>
      <c r="BS8" s="8"/>
      <c r="BT8" s="8"/>
      <c r="BU8" s="8"/>
      <c r="BV8" s="8"/>
      <c r="BW8" s="8"/>
      <c r="BX8" s="8"/>
      <c r="BY8" s="9"/>
    </row>
    <row r="9" spans="1:78" ht="18.75" customHeight="1" x14ac:dyDescent="0.15">
      <c r="A9" s="2"/>
      <c r="B9" s="72" t="s">
        <v>12</v>
      </c>
      <c r="C9" s="72"/>
      <c r="D9" s="72"/>
      <c r="E9" s="72"/>
      <c r="F9" s="72"/>
      <c r="G9" s="72"/>
      <c r="H9" s="72"/>
      <c r="I9" s="72" t="s">
        <v>13</v>
      </c>
      <c r="J9" s="72"/>
      <c r="K9" s="72"/>
      <c r="L9" s="72"/>
      <c r="M9" s="72"/>
      <c r="N9" s="72"/>
      <c r="O9" s="72"/>
      <c r="P9" s="72" t="s">
        <v>14</v>
      </c>
      <c r="Q9" s="72"/>
      <c r="R9" s="72"/>
      <c r="S9" s="72"/>
      <c r="T9" s="72"/>
      <c r="U9" s="72"/>
      <c r="V9" s="72"/>
      <c r="W9" s="72" t="s">
        <v>15</v>
      </c>
      <c r="X9" s="72"/>
      <c r="Y9" s="72"/>
      <c r="Z9" s="72"/>
      <c r="AA9" s="72"/>
      <c r="AB9" s="72"/>
      <c r="AC9" s="72"/>
      <c r="AD9" s="2"/>
      <c r="AE9" s="2"/>
      <c r="AF9" s="2"/>
      <c r="AG9" s="2"/>
      <c r="AH9" s="3"/>
      <c r="AI9" s="2"/>
      <c r="AJ9" s="2"/>
      <c r="AK9" s="2"/>
      <c r="AL9" s="72" t="s">
        <v>16</v>
      </c>
      <c r="AM9" s="72"/>
      <c r="AN9" s="72"/>
      <c r="AO9" s="72"/>
      <c r="AP9" s="72"/>
      <c r="AQ9" s="72"/>
      <c r="AR9" s="72"/>
      <c r="AS9" s="72"/>
      <c r="AT9" s="72" t="s">
        <v>17</v>
      </c>
      <c r="AU9" s="72"/>
      <c r="AV9" s="72"/>
      <c r="AW9" s="72"/>
      <c r="AX9" s="72"/>
      <c r="AY9" s="72"/>
      <c r="AZ9" s="72"/>
      <c r="BA9" s="72"/>
      <c r="BB9" s="72" t="s">
        <v>18</v>
      </c>
      <c r="BC9" s="72"/>
      <c r="BD9" s="72"/>
      <c r="BE9" s="72"/>
      <c r="BF9" s="72"/>
      <c r="BG9" s="72"/>
      <c r="BH9" s="72"/>
      <c r="BI9" s="72"/>
      <c r="BJ9" s="3"/>
      <c r="BK9" s="3"/>
      <c r="BL9" s="64" t="s">
        <v>19</v>
      </c>
      <c r="BM9" s="65"/>
      <c r="BN9" s="10" t="s">
        <v>20</v>
      </c>
      <c r="BO9" s="11"/>
      <c r="BP9" s="11"/>
      <c r="BQ9" s="11"/>
      <c r="BR9" s="11"/>
      <c r="BS9" s="11"/>
      <c r="BT9" s="11"/>
      <c r="BU9" s="11"/>
      <c r="BV9" s="11"/>
      <c r="BW9" s="11"/>
      <c r="BX9" s="11"/>
      <c r="BY9" s="12"/>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100</v>
      </c>
      <c r="Q10" s="66"/>
      <c r="R10" s="66"/>
      <c r="S10" s="66"/>
      <c r="T10" s="66"/>
      <c r="U10" s="66"/>
      <c r="V10" s="66"/>
      <c r="W10" s="67">
        <f>データ!$Q$6</f>
        <v>2150</v>
      </c>
      <c r="X10" s="67"/>
      <c r="Y10" s="67"/>
      <c r="Z10" s="67"/>
      <c r="AA10" s="67"/>
      <c r="AB10" s="67"/>
      <c r="AC10" s="67"/>
      <c r="AD10" s="2"/>
      <c r="AE10" s="2"/>
      <c r="AF10" s="2"/>
      <c r="AG10" s="2"/>
      <c r="AH10" s="2"/>
      <c r="AI10" s="2"/>
      <c r="AJ10" s="2"/>
      <c r="AK10" s="2"/>
      <c r="AL10" s="67">
        <f>データ!$U$6</f>
        <v>688</v>
      </c>
      <c r="AM10" s="67"/>
      <c r="AN10" s="67"/>
      <c r="AO10" s="67"/>
      <c r="AP10" s="67"/>
      <c r="AQ10" s="67"/>
      <c r="AR10" s="67"/>
      <c r="AS10" s="67"/>
      <c r="AT10" s="66">
        <f>データ!$V$6</f>
        <v>47.7</v>
      </c>
      <c r="AU10" s="66"/>
      <c r="AV10" s="66"/>
      <c r="AW10" s="66"/>
      <c r="AX10" s="66"/>
      <c r="AY10" s="66"/>
      <c r="AZ10" s="66"/>
      <c r="BA10" s="66"/>
      <c r="BB10" s="66">
        <f>データ!$W$6</f>
        <v>14.42</v>
      </c>
      <c r="BC10" s="66"/>
      <c r="BD10" s="66"/>
      <c r="BE10" s="66"/>
      <c r="BF10" s="66"/>
      <c r="BG10" s="66"/>
      <c r="BH10" s="66"/>
      <c r="BI10" s="66"/>
      <c r="BJ10" s="2"/>
      <c r="BK10" s="2"/>
      <c r="BL10" s="68" t="s">
        <v>21</v>
      </c>
      <c r="BM10" s="69"/>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0" t="s">
        <v>115</v>
      </c>
      <c r="BM16" s="51"/>
      <c r="BN16" s="51"/>
      <c r="BO16" s="51"/>
      <c r="BP16" s="51"/>
      <c r="BQ16" s="51"/>
      <c r="BR16" s="51"/>
      <c r="BS16" s="51"/>
      <c r="BT16" s="51"/>
      <c r="BU16" s="51"/>
      <c r="BV16" s="51"/>
      <c r="BW16" s="51"/>
      <c r="BX16" s="51"/>
      <c r="BY16" s="51"/>
      <c r="BZ16" s="52"/>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3"/>
      <c r="BM44" s="54"/>
      <c r="BN44" s="54"/>
      <c r="BO44" s="54"/>
      <c r="BP44" s="54"/>
      <c r="BQ44" s="54"/>
      <c r="BR44" s="54"/>
      <c r="BS44" s="54"/>
      <c r="BT44" s="54"/>
      <c r="BU44" s="54"/>
      <c r="BV44" s="54"/>
      <c r="BW44" s="54"/>
      <c r="BX44" s="54"/>
      <c r="BY44" s="54"/>
      <c r="BZ44" s="55"/>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0" t="s">
        <v>116</v>
      </c>
      <c r="BM47" s="51"/>
      <c r="BN47" s="51"/>
      <c r="BO47" s="51"/>
      <c r="BP47" s="51"/>
      <c r="BQ47" s="51"/>
      <c r="BR47" s="51"/>
      <c r="BS47" s="51"/>
      <c r="BT47" s="51"/>
      <c r="BU47" s="51"/>
      <c r="BV47" s="51"/>
      <c r="BW47" s="51"/>
      <c r="BX47" s="51"/>
      <c r="BY47" s="51"/>
      <c r="BZ47" s="52"/>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3"/>
      <c r="BM63" s="54"/>
      <c r="BN63" s="54"/>
      <c r="BO63" s="54"/>
      <c r="BP63" s="54"/>
      <c r="BQ63" s="54"/>
      <c r="BR63" s="54"/>
      <c r="BS63" s="54"/>
      <c r="BT63" s="54"/>
      <c r="BU63" s="54"/>
      <c r="BV63" s="54"/>
      <c r="BW63" s="54"/>
      <c r="BX63" s="54"/>
      <c r="BY63" s="54"/>
      <c r="BZ63" s="55"/>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0" t="s">
        <v>117</v>
      </c>
      <c r="BM66" s="51"/>
      <c r="BN66" s="51"/>
      <c r="BO66" s="51"/>
      <c r="BP66" s="51"/>
      <c r="BQ66" s="51"/>
      <c r="BR66" s="51"/>
      <c r="BS66" s="51"/>
      <c r="BT66" s="51"/>
      <c r="BU66" s="51"/>
      <c r="BV66" s="51"/>
      <c r="BW66" s="51"/>
      <c r="BX66" s="51"/>
      <c r="BY66" s="51"/>
      <c r="BZ66" s="52"/>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【76.03】</v>
      </c>
      <c r="F85" s="27" t="s">
        <v>41</v>
      </c>
      <c r="G85" s="27" t="s">
        <v>41</v>
      </c>
      <c r="H85" s="27" t="str">
        <f>データ!BO6</f>
        <v>【1,084.05】</v>
      </c>
      <c r="I85" s="27" t="str">
        <f>データ!BZ6</f>
        <v>【53.46】</v>
      </c>
      <c r="J85" s="27" t="str">
        <f>データ!CK6</f>
        <v>【300.47】</v>
      </c>
      <c r="K85" s="27" t="str">
        <f>データ!CV6</f>
        <v>【54.90】</v>
      </c>
      <c r="L85" s="27" t="str">
        <f>データ!DG6</f>
        <v>【73.31】</v>
      </c>
      <c r="M85" s="27" t="s">
        <v>42</v>
      </c>
      <c r="N85" s="27" t="s">
        <v>42</v>
      </c>
      <c r="O85" s="27" t="str">
        <f>データ!EN6</f>
        <v>【0.56】</v>
      </c>
    </row>
  </sheetData>
  <sheetProtection algorithmName="SHA-512" hashValue="sSJqr3ob856MZ15AUy5ojv1p7BN2Eh3WbSUKlKZqtTJJsaeeFXWKwEITGq8nnCuTBcVanUockcg9nduC7FbjGQ==" saltValue="MLilAHBRwA/k/sMtNywgH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45</v>
      </c>
      <c r="B3" s="30" t="s">
        <v>46</v>
      </c>
      <c r="C3" s="30" t="s">
        <v>47</v>
      </c>
      <c r="D3" s="30" t="s">
        <v>48</v>
      </c>
      <c r="E3" s="30" t="s">
        <v>49</v>
      </c>
      <c r="F3" s="30" t="s">
        <v>50</v>
      </c>
      <c r="G3" s="30" t="s">
        <v>51</v>
      </c>
      <c r="H3" s="77" t="s">
        <v>52</v>
      </c>
      <c r="I3" s="78"/>
      <c r="J3" s="78"/>
      <c r="K3" s="78"/>
      <c r="L3" s="78"/>
      <c r="M3" s="78"/>
      <c r="N3" s="78"/>
      <c r="O3" s="78"/>
      <c r="P3" s="78"/>
      <c r="Q3" s="78"/>
      <c r="R3" s="78"/>
      <c r="S3" s="78"/>
      <c r="T3" s="78"/>
      <c r="U3" s="78"/>
      <c r="V3" s="78"/>
      <c r="W3" s="79"/>
      <c r="X3" s="83" t="s">
        <v>53</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54</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15">
      <c r="A4" s="29" t="s">
        <v>55</v>
      </c>
      <c r="B4" s="31"/>
      <c r="C4" s="31"/>
      <c r="D4" s="31"/>
      <c r="E4" s="31"/>
      <c r="F4" s="31"/>
      <c r="G4" s="31"/>
      <c r="H4" s="80"/>
      <c r="I4" s="81"/>
      <c r="J4" s="81"/>
      <c r="K4" s="81"/>
      <c r="L4" s="81"/>
      <c r="M4" s="81"/>
      <c r="N4" s="81"/>
      <c r="O4" s="81"/>
      <c r="P4" s="81"/>
      <c r="Q4" s="81"/>
      <c r="R4" s="81"/>
      <c r="S4" s="81"/>
      <c r="T4" s="81"/>
      <c r="U4" s="81"/>
      <c r="V4" s="81"/>
      <c r="W4" s="82"/>
      <c r="X4" s="76" t="s">
        <v>56</v>
      </c>
      <c r="Y4" s="76"/>
      <c r="Z4" s="76"/>
      <c r="AA4" s="76"/>
      <c r="AB4" s="76"/>
      <c r="AC4" s="76"/>
      <c r="AD4" s="76"/>
      <c r="AE4" s="76"/>
      <c r="AF4" s="76"/>
      <c r="AG4" s="76"/>
      <c r="AH4" s="76"/>
      <c r="AI4" s="76" t="s">
        <v>57</v>
      </c>
      <c r="AJ4" s="76"/>
      <c r="AK4" s="76"/>
      <c r="AL4" s="76"/>
      <c r="AM4" s="76"/>
      <c r="AN4" s="76"/>
      <c r="AO4" s="76"/>
      <c r="AP4" s="76"/>
      <c r="AQ4" s="76"/>
      <c r="AR4" s="76"/>
      <c r="AS4" s="76"/>
      <c r="AT4" s="76" t="s">
        <v>58</v>
      </c>
      <c r="AU4" s="76"/>
      <c r="AV4" s="76"/>
      <c r="AW4" s="76"/>
      <c r="AX4" s="76"/>
      <c r="AY4" s="76"/>
      <c r="AZ4" s="76"/>
      <c r="BA4" s="76"/>
      <c r="BB4" s="76"/>
      <c r="BC4" s="76"/>
      <c r="BD4" s="76"/>
      <c r="BE4" s="76" t="s">
        <v>59</v>
      </c>
      <c r="BF4" s="76"/>
      <c r="BG4" s="76"/>
      <c r="BH4" s="76"/>
      <c r="BI4" s="76"/>
      <c r="BJ4" s="76"/>
      <c r="BK4" s="76"/>
      <c r="BL4" s="76"/>
      <c r="BM4" s="76"/>
      <c r="BN4" s="76"/>
      <c r="BO4" s="76"/>
      <c r="BP4" s="76" t="s">
        <v>60</v>
      </c>
      <c r="BQ4" s="76"/>
      <c r="BR4" s="76"/>
      <c r="BS4" s="76"/>
      <c r="BT4" s="76"/>
      <c r="BU4" s="76"/>
      <c r="BV4" s="76"/>
      <c r="BW4" s="76"/>
      <c r="BX4" s="76"/>
      <c r="BY4" s="76"/>
      <c r="BZ4" s="76"/>
      <c r="CA4" s="76" t="s">
        <v>61</v>
      </c>
      <c r="CB4" s="76"/>
      <c r="CC4" s="76"/>
      <c r="CD4" s="76"/>
      <c r="CE4" s="76"/>
      <c r="CF4" s="76"/>
      <c r="CG4" s="76"/>
      <c r="CH4" s="76"/>
      <c r="CI4" s="76"/>
      <c r="CJ4" s="76"/>
      <c r="CK4" s="76"/>
      <c r="CL4" s="76" t="s">
        <v>62</v>
      </c>
      <c r="CM4" s="76"/>
      <c r="CN4" s="76"/>
      <c r="CO4" s="76"/>
      <c r="CP4" s="76"/>
      <c r="CQ4" s="76"/>
      <c r="CR4" s="76"/>
      <c r="CS4" s="76"/>
      <c r="CT4" s="76"/>
      <c r="CU4" s="76"/>
      <c r="CV4" s="76"/>
      <c r="CW4" s="76" t="s">
        <v>63</v>
      </c>
      <c r="CX4" s="76"/>
      <c r="CY4" s="76"/>
      <c r="CZ4" s="76"/>
      <c r="DA4" s="76"/>
      <c r="DB4" s="76"/>
      <c r="DC4" s="76"/>
      <c r="DD4" s="76"/>
      <c r="DE4" s="76"/>
      <c r="DF4" s="76"/>
      <c r="DG4" s="76"/>
      <c r="DH4" s="76" t="s">
        <v>64</v>
      </c>
      <c r="DI4" s="76"/>
      <c r="DJ4" s="76"/>
      <c r="DK4" s="76"/>
      <c r="DL4" s="76"/>
      <c r="DM4" s="76"/>
      <c r="DN4" s="76"/>
      <c r="DO4" s="76"/>
      <c r="DP4" s="76"/>
      <c r="DQ4" s="76"/>
      <c r="DR4" s="76"/>
      <c r="DS4" s="76" t="s">
        <v>65</v>
      </c>
      <c r="DT4" s="76"/>
      <c r="DU4" s="76"/>
      <c r="DV4" s="76"/>
      <c r="DW4" s="76"/>
      <c r="DX4" s="76"/>
      <c r="DY4" s="76"/>
      <c r="DZ4" s="76"/>
      <c r="EA4" s="76"/>
      <c r="EB4" s="76"/>
      <c r="EC4" s="76"/>
      <c r="ED4" s="76" t="s">
        <v>66</v>
      </c>
      <c r="EE4" s="76"/>
      <c r="EF4" s="76"/>
      <c r="EG4" s="76"/>
      <c r="EH4" s="76"/>
      <c r="EI4" s="76"/>
      <c r="EJ4" s="76"/>
      <c r="EK4" s="76"/>
      <c r="EL4" s="76"/>
      <c r="EM4" s="76"/>
      <c r="EN4" s="76"/>
    </row>
    <row r="5" spans="1:144" x14ac:dyDescent="0.15">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15">
      <c r="A6" s="29" t="s">
        <v>95</v>
      </c>
      <c r="B6" s="34">
        <f>B7</f>
        <v>2019</v>
      </c>
      <c r="C6" s="34">
        <f t="shared" ref="C6:W6" si="3">C7</f>
        <v>294446</v>
      </c>
      <c r="D6" s="34">
        <f t="shared" si="3"/>
        <v>47</v>
      </c>
      <c r="E6" s="34">
        <f t="shared" si="3"/>
        <v>1</v>
      </c>
      <c r="F6" s="34">
        <f t="shared" si="3"/>
        <v>0</v>
      </c>
      <c r="G6" s="34">
        <f t="shared" si="3"/>
        <v>0</v>
      </c>
      <c r="H6" s="34" t="str">
        <f t="shared" si="3"/>
        <v>奈良県　黒滝村</v>
      </c>
      <c r="I6" s="34" t="str">
        <f t="shared" si="3"/>
        <v>法非適用</v>
      </c>
      <c r="J6" s="34" t="str">
        <f t="shared" si="3"/>
        <v>水道事業</v>
      </c>
      <c r="K6" s="34" t="str">
        <f t="shared" si="3"/>
        <v>簡易水道事業</v>
      </c>
      <c r="L6" s="34" t="str">
        <f t="shared" si="3"/>
        <v>D4</v>
      </c>
      <c r="M6" s="34" t="str">
        <f t="shared" si="3"/>
        <v>非設置</v>
      </c>
      <c r="N6" s="35" t="str">
        <f t="shared" si="3"/>
        <v>-</v>
      </c>
      <c r="O6" s="35" t="str">
        <f t="shared" si="3"/>
        <v>該当数値なし</v>
      </c>
      <c r="P6" s="35">
        <f t="shared" si="3"/>
        <v>100</v>
      </c>
      <c r="Q6" s="35">
        <f t="shared" si="3"/>
        <v>2150</v>
      </c>
      <c r="R6" s="35">
        <f t="shared" si="3"/>
        <v>702</v>
      </c>
      <c r="S6" s="35">
        <f t="shared" si="3"/>
        <v>47.7</v>
      </c>
      <c r="T6" s="35">
        <f t="shared" si="3"/>
        <v>14.72</v>
      </c>
      <c r="U6" s="35">
        <f t="shared" si="3"/>
        <v>688</v>
      </c>
      <c r="V6" s="35">
        <f t="shared" si="3"/>
        <v>47.7</v>
      </c>
      <c r="W6" s="35">
        <f t="shared" si="3"/>
        <v>14.42</v>
      </c>
      <c r="X6" s="36">
        <f>IF(X7="",NA(),X7)</f>
        <v>58.28</v>
      </c>
      <c r="Y6" s="36">
        <f t="shared" ref="Y6:AG6" si="4">IF(Y7="",NA(),Y7)</f>
        <v>77</v>
      </c>
      <c r="Z6" s="36">
        <f t="shared" si="4"/>
        <v>95.88</v>
      </c>
      <c r="AA6" s="36">
        <f t="shared" si="4"/>
        <v>86.95</v>
      </c>
      <c r="AB6" s="36">
        <f t="shared" si="4"/>
        <v>86.02</v>
      </c>
      <c r="AC6" s="36">
        <f t="shared" si="4"/>
        <v>72.03</v>
      </c>
      <c r="AD6" s="36">
        <f t="shared" si="4"/>
        <v>72.11</v>
      </c>
      <c r="AE6" s="36">
        <f t="shared" si="4"/>
        <v>74.05</v>
      </c>
      <c r="AF6" s="36">
        <f t="shared" si="4"/>
        <v>73.25</v>
      </c>
      <c r="AG6" s="36">
        <f t="shared" si="4"/>
        <v>75.06</v>
      </c>
      <c r="AH6" s="35" t="str">
        <f>IF(AH7="","",IF(AH7="-","【-】","【"&amp;SUBSTITUTE(TEXT(AH7,"#,##0.00"),"-","△")&amp;"】"))</f>
        <v>【76.03】</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370.84</v>
      </c>
      <c r="BF6" s="36">
        <f t="shared" ref="BF6:BN6" si="7">IF(BF7="",NA(),BF7)</f>
        <v>1783.94</v>
      </c>
      <c r="BG6" s="36">
        <f t="shared" si="7"/>
        <v>1744.1</v>
      </c>
      <c r="BH6" s="36">
        <f t="shared" si="7"/>
        <v>1818.87</v>
      </c>
      <c r="BI6" s="36">
        <f t="shared" si="7"/>
        <v>1895.01</v>
      </c>
      <c r="BJ6" s="36">
        <f t="shared" si="7"/>
        <v>1510.14</v>
      </c>
      <c r="BK6" s="36">
        <f t="shared" si="7"/>
        <v>1595.62</v>
      </c>
      <c r="BL6" s="36">
        <f t="shared" si="7"/>
        <v>1302.33</v>
      </c>
      <c r="BM6" s="36">
        <f t="shared" si="7"/>
        <v>1274.21</v>
      </c>
      <c r="BN6" s="36">
        <f t="shared" si="7"/>
        <v>1183.92</v>
      </c>
      <c r="BO6" s="35" t="str">
        <f>IF(BO7="","",IF(BO7="-","【-】","【"&amp;SUBSTITUTE(TEXT(BO7,"#,##0.00"),"-","△")&amp;"】"))</f>
        <v>【1,084.05】</v>
      </c>
      <c r="BP6" s="36">
        <f>IF(BP7="",NA(),BP7)</f>
        <v>52.5</v>
      </c>
      <c r="BQ6" s="36">
        <f t="shared" ref="BQ6:BY6" si="8">IF(BQ7="",NA(),BQ7)</f>
        <v>59.36</v>
      </c>
      <c r="BR6" s="36">
        <f t="shared" si="8"/>
        <v>46.49</v>
      </c>
      <c r="BS6" s="36">
        <f t="shared" si="8"/>
        <v>45.94</v>
      </c>
      <c r="BT6" s="36">
        <f t="shared" si="8"/>
        <v>45.24</v>
      </c>
      <c r="BU6" s="36">
        <f t="shared" si="8"/>
        <v>22.67</v>
      </c>
      <c r="BV6" s="36">
        <f t="shared" si="8"/>
        <v>37.92</v>
      </c>
      <c r="BW6" s="36">
        <f t="shared" si="8"/>
        <v>40.89</v>
      </c>
      <c r="BX6" s="36">
        <f t="shared" si="8"/>
        <v>41.25</v>
      </c>
      <c r="BY6" s="36">
        <f t="shared" si="8"/>
        <v>42.5</v>
      </c>
      <c r="BZ6" s="35" t="str">
        <f>IF(BZ7="","",IF(BZ7="-","【-】","【"&amp;SUBSTITUTE(TEXT(BZ7,"#,##0.00"),"-","△")&amp;"】"))</f>
        <v>【53.46】</v>
      </c>
      <c r="CA6" s="36">
        <f>IF(CA7="",NA(),CA7)</f>
        <v>298.2</v>
      </c>
      <c r="CB6" s="36">
        <f t="shared" ref="CB6:CJ6" si="9">IF(CB7="",NA(),CB7)</f>
        <v>262.70999999999998</v>
      </c>
      <c r="CC6" s="36">
        <f t="shared" si="9"/>
        <v>333.92</v>
      </c>
      <c r="CD6" s="36">
        <f t="shared" si="9"/>
        <v>339.55</v>
      </c>
      <c r="CE6" s="36">
        <f t="shared" si="9"/>
        <v>352.71</v>
      </c>
      <c r="CF6" s="36">
        <f t="shared" si="9"/>
        <v>789.62</v>
      </c>
      <c r="CG6" s="36">
        <f t="shared" si="9"/>
        <v>423.18</v>
      </c>
      <c r="CH6" s="36">
        <f t="shared" si="9"/>
        <v>383.2</v>
      </c>
      <c r="CI6" s="36">
        <f t="shared" si="9"/>
        <v>383.25</v>
      </c>
      <c r="CJ6" s="36">
        <f t="shared" si="9"/>
        <v>377.72</v>
      </c>
      <c r="CK6" s="35" t="str">
        <f>IF(CK7="","",IF(CK7="-","【-】","【"&amp;SUBSTITUTE(TEXT(CK7,"#,##0.00"),"-","△")&amp;"】"))</f>
        <v>【300.47】</v>
      </c>
      <c r="CL6" s="36">
        <f>IF(CL7="",NA(),CL7)</f>
        <v>45.09</v>
      </c>
      <c r="CM6" s="36">
        <f t="shared" ref="CM6:CU6" si="10">IF(CM7="",NA(),CM7)</f>
        <v>54.81</v>
      </c>
      <c r="CN6" s="36">
        <f t="shared" si="10"/>
        <v>80.349999999999994</v>
      </c>
      <c r="CO6" s="36">
        <f t="shared" si="10"/>
        <v>76.59</v>
      </c>
      <c r="CP6" s="36">
        <f t="shared" si="10"/>
        <v>50.74</v>
      </c>
      <c r="CQ6" s="36">
        <f t="shared" si="10"/>
        <v>48.7</v>
      </c>
      <c r="CR6" s="36">
        <f t="shared" si="10"/>
        <v>46.9</v>
      </c>
      <c r="CS6" s="36">
        <f t="shared" si="10"/>
        <v>47.95</v>
      </c>
      <c r="CT6" s="36">
        <f t="shared" si="10"/>
        <v>48.26</v>
      </c>
      <c r="CU6" s="36">
        <f t="shared" si="10"/>
        <v>48.01</v>
      </c>
      <c r="CV6" s="35" t="str">
        <f>IF(CV7="","",IF(CV7="-","【-】","【"&amp;SUBSTITUTE(TEXT(CV7,"#,##0.00"),"-","△")&amp;"】"))</f>
        <v>【54.90】</v>
      </c>
      <c r="CW6" s="36">
        <f>IF(CW7="",NA(),CW7)</f>
        <v>80.650000000000006</v>
      </c>
      <c r="CX6" s="36">
        <f t="shared" ref="CX6:DF6" si="11">IF(CX7="",NA(),CX7)</f>
        <v>66.67</v>
      </c>
      <c r="CY6" s="36">
        <f t="shared" si="11"/>
        <v>45.91</v>
      </c>
      <c r="CZ6" s="36">
        <f t="shared" si="11"/>
        <v>46.86</v>
      </c>
      <c r="DA6" s="36">
        <f t="shared" si="11"/>
        <v>68.83</v>
      </c>
      <c r="DB6" s="36">
        <f t="shared" si="11"/>
        <v>74.959999999999994</v>
      </c>
      <c r="DC6" s="36">
        <f t="shared" si="11"/>
        <v>74.63</v>
      </c>
      <c r="DD6" s="36">
        <f t="shared" si="11"/>
        <v>74.900000000000006</v>
      </c>
      <c r="DE6" s="36">
        <f t="shared" si="11"/>
        <v>72.72</v>
      </c>
      <c r="DF6" s="36">
        <f t="shared" si="11"/>
        <v>72.75</v>
      </c>
      <c r="DG6" s="35" t="str">
        <f>IF(DG7="","",IF(DG7="-","【-】","【"&amp;SUBSTITUTE(TEXT(DG7,"#,##0.00"),"-","△")&amp;"】"))</f>
        <v>【73.31】</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0.68</v>
      </c>
      <c r="EE6" s="35">
        <f t="shared" ref="EE6:EM6" si="14">IF(EE7="",NA(),EE7)</f>
        <v>0</v>
      </c>
      <c r="EF6" s="35">
        <f t="shared" si="14"/>
        <v>0</v>
      </c>
      <c r="EG6" s="36">
        <f t="shared" si="14"/>
        <v>0.05</v>
      </c>
      <c r="EH6" s="35">
        <f t="shared" si="14"/>
        <v>0</v>
      </c>
      <c r="EI6" s="36">
        <f t="shared" si="14"/>
        <v>1.26</v>
      </c>
      <c r="EJ6" s="36">
        <f t="shared" si="14"/>
        <v>0.78</v>
      </c>
      <c r="EK6" s="36">
        <f t="shared" si="14"/>
        <v>0.56999999999999995</v>
      </c>
      <c r="EL6" s="36">
        <f t="shared" si="14"/>
        <v>0.62</v>
      </c>
      <c r="EM6" s="36">
        <f t="shared" si="14"/>
        <v>0.39</v>
      </c>
      <c r="EN6" s="35" t="str">
        <f>IF(EN7="","",IF(EN7="-","【-】","【"&amp;SUBSTITUTE(TEXT(EN7,"#,##0.00"),"-","△")&amp;"】"))</f>
        <v>【0.56】</v>
      </c>
    </row>
    <row r="7" spans="1:144" s="37" customFormat="1" x14ac:dyDescent="0.15">
      <c r="A7" s="29"/>
      <c r="B7" s="38">
        <v>2019</v>
      </c>
      <c r="C7" s="38">
        <v>294446</v>
      </c>
      <c r="D7" s="38">
        <v>47</v>
      </c>
      <c r="E7" s="38">
        <v>1</v>
      </c>
      <c r="F7" s="38">
        <v>0</v>
      </c>
      <c r="G7" s="38">
        <v>0</v>
      </c>
      <c r="H7" s="38" t="s">
        <v>96</v>
      </c>
      <c r="I7" s="38" t="s">
        <v>97</v>
      </c>
      <c r="J7" s="38" t="s">
        <v>98</v>
      </c>
      <c r="K7" s="38" t="s">
        <v>99</v>
      </c>
      <c r="L7" s="38" t="s">
        <v>100</v>
      </c>
      <c r="M7" s="38" t="s">
        <v>101</v>
      </c>
      <c r="N7" s="39" t="s">
        <v>102</v>
      </c>
      <c r="O7" s="39" t="s">
        <v>103</v>
      </c>
      <c r="P7" s="39">
        <v>100</v>
      </c>
      <c r="Q7" s="39">
        <v>2150</v>
      </c>
      <c r="R7" s="39">
        <v>702</v>
      </c>
      <c r="S7" s="39">
        <v>47.7</v>
      </c>
      <c r="T7" s="39">
        <v>14.72</v>
      </c>
      <c r="U7" s="39">
        <v>688</v>
      </c>
      <c r="V7" s="39">
        <v>47.7</v>
      </c>
      <c r="W7" s="39">
        <v>14.42</v>
      </c>
      <c r="X7" s="39">
        <v>58.28</v>
      </c>
      <c r="Y7" s="39">
        <v>77</v>
      </c>
      <c r="Z7" s="39">
        <v>95.88</v>
      </c>
      <c r="AA7" s="39">
        <v>86.95</v>
      </c>
      <c r="AB7" s="39">
        <v>86.02</v>
      </c>
      <c r="AC7" s="39">
        <v>72.03</v>
      </c>
      <c r="AD7" s="39">
        <v>72.11</v>
      </c>
      <c r="AE7" s="39">
        <v>74.05</v>
      </c>
      <c r="AF7" s="39">
        <v>73.25</v>
      </c>
      <c r="AG7" s="39">
        <v>75.06</v>
      </c>
      <c r="AH7" s="39">
        <v>76.03</v>
      </c>
      <c r="AI7" s="39"/>
      <c r="AJ7" s="39"/>
      <c r="AK7" s="39"/>
      <c r="AL7" s="39"/>
      <c r="AM7" s="39"/>
      <c r="AN7" s="39"/>
      <c r="AO7" s="39"/>
      <c r="AP7" s="39"/>
      <c r="AQ7" s="39"/>
      <c r="AR7" s="39"/>
      <c r="AS7" s="39"/>
      <c r="AT7" s="39"/>
      <c r="AU7" s="39"/>
      <c r="AV7" s="39"/>
      <c r="AW7" s="39"/>
      <c r="AX7" s="39"/>
      <c r="AY7" s="39"/>
      <c r="AZ7" s="39"/>
      <c r="BA7" s="39"/>
      <c r="BB7" s="39"/>
      <c r="BC7" s="39"/>
      <c r="BD7" s="39"/>
      <c r="BE7" s="39">
        <v>370.84</v>
      </c>
      <c r="BF7" s="39">
        <v>1783.94</v>
      </c>
      <c r="BG7" s="39">
        <v>1744.1</v>
      </c>
      <c r="BH7" s="39">
        <v>1818.87</v>
      </c>
      <c r="BI7" s="39">
        <v>1895.01</v>
      </c>
      <c r="BJ7" s="39">
        <v>1510.14</v>
      </c>
      <c r="BK7" s="39">
        <v>1595.62</v>
      </c>
      <c r="BL7" s="39">
        <v>1302.33</v>
      </c>
      <c r="BM7" s="39">
        <v>1274.21</v>
      </c>
      <c r="BN7" s="39">
        <v>1183.92</v>
      </c>
      <c r="BO7" s="39">
        <v>1084.05</v>
      </c>
      <c r="BP7" s="39">
        <v>52.5</v>
      </c>
      <c r="BQ7" s="39">
        <v>59.36</v>
      </c>
      <c r="BR7" s="39">
        <v>46.49</v>
      </c>
      <c r="BS7" s="39">
        <v>45.94</v>
      </c>
      <c r="BT7" s="39">
        <v>45.24</v>
      </c>
      <c r="BU7" s="39">
        <v>22.67</v>
      </c>
      <c r="BV7" s="39">
        <v>37.92</v>
      </c>
      <c r="BW7" s="39">
        <v>40.89</v>
      </c>
      <c r="BX7" s="39">
        <v>41.25</v>
      </c>
      <c r="BY7" s="39">
        <v>42.5</v>
      </c>
      <c r="BZ7" s="39">
        <v>53.46</v>
      </c>
      <c r="CA7" s="39">
        <v>298.2</v>
      </c>
      <c r="CB7" s="39">
        <v>262.70999999999998</v>
      </c>
      <c r="CC7" s="39">
        <v>333.92</v>
      </c>
      <c r="CD7" s="39">
        <v>339.55</v>
      </c>
      <c r="CE7" s="39">
        <v>352.71</v>
      </c>
      <c r="CF7" s="39">
        <v>789.62</v>
      </c>
      <c r="CG7" s="39">
        <v>423.18</v>
      </c>
      <c r="CH7" s="39">
        <v>383.2</v>
      </c>
      <c r="CI7" s="39">
        <v>383.25</v>
      </c>
      <c r="CJ7" s="39">
        <v>377.72</v>
      </c>
      <c r="CK7" s="39">
        <v>300.47000000000003</v>
      </c>
      <c r="CL7" s="39">
        <v>45.09</v>
      </c>
      <c r="CM7" s="39">
        <v>54.81</v>
      </c>
      <c r="CN7" s="39">
        <v>80.349999999999994</v>
      </c>
      <c r="CO7" s="39">
        <v>76.59</v>
      </c>
      <c r="CP7" s="39">
        <v>50.74</v>
      </c>
      <c r="CQ7" s="39">
        <v>48.7</v>
      </c>
      <c r="CR7" s="39">
        <v>46.9</v>
      </c>
      <c r="CS7" s="39">
        <v>47.95</v>
      </c>
      <c r="CT7" s="39">
        <v>48.26</v>
      </c>
      <c r="CU7" s="39">
        <v>48.01</v>
      </c>
      <c r="CV7" s="39">
        <v>54.9</v>
      </c>
      <c r="CW7" s="39">
        <v>80.650000000000006</v>
      </c>
      <c r="CX7" s="39">
        <v>66.67</v>
      </c>
      <c r="CY7" s="39">
        <v>45.91</v>
      </c>
      <c r="CZ7" s="39">
        <v>46.86</v>
      </c>
      <c r="DA7" s="39">
        <v>68.83</v>
      </c>
      <c r="DB7" s="39">
        <v>74.959999999999994</v>
      </c>
      <c r="DC7" s="39">
        <v>74.63</v>
      </c>
      <c r="DD7" s="39">
        <v>74.900000000000006</v>
      </c>
      <c r="DE7" s="39">
        <v>72.72</v>
      </c>
      <c r="DF7" s="39">
        <v>72.75</v>
      </c>
      <c r="DG7" s="39">
        <v>73.31</v>
      </c>
      <c r="DH7" s="39"/>
      <c r="DI7" s="39"/>
      <c r="DJ7" s="39"/>
      <c r="DK7" s="39"/>
      <c r="DL7" s="39"/>
      <c r="DM7" s="39"/>
      <c r="DN7" s="39"/>
      <c r="DO7" s="39"/>
      <c r="DP7" s="39"/>
      <c r="DQ7" s="39"/>
      <c r="DR7" s="39"/>
      <c r="DS7" s="39"/>
      <c r="DT7" s="39"/>
      <c r="DU7" s="39"/>
      <c r="DV7" s="39"/>
      <c r="DW7" s="39"/>
      <c r="DX7" s="39"/>
      <c r="DY7" s="39"/>
      <c r="DZ7" s="39"/>
      <c r="EA7" s="39"/>
      <c r="EB7" s="39"/>
      <c r="EC7" s="39"/>
      <c r="ED7" s="39">
        <v>0.68</v>
      </c>
      <c r="EE7" s="39">
        <v>0</v>
      </c>
      <c r="EF7" s="39">
        <v>0</v>
      </c>
      <c r="EG7" s="39">
        <v>0.05</v>
      </c>
      <c r="EH7" s="39">
        <v>0</v>
      </c>
      <c r="EI7" s="39">
        <v>1.26</v>
      </c>
      <c r="EJ7" s="39">
        <v>0.78</v>
      </c>
      <c r="EK7" s="39">
        <v>0.56999999999999995</v>
      </c>
      <c r="EL7" s="39">
        <v>0.62</v>
      </c>
      <c r="EM7" s="39">
        <v>0.39</v>
      </c>
      <c r="EN7" s="39">
        <v>0.56000000000000005</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46</v>
      </c>
      <c r="B10" s="42">
        <f t="shared" ref="B10:E10" si="15">DATEVALUE($B7+12-B11&amp;"/1/"&amp;B12)</f>
        <v>46388</v>
      </c>
      <c r="C10" s="42">
        <f t="shared" si="15"/>
        <v>46753</v>
      </c>
      <c r="D10" s="42">
        <f t="shared" si="15"/>
        <v>47119</v>
      </c>
      <c r="E10" s="42">
        <f t="shared" si="15"/>
        <v>47484</v>
      </c>
      <c r="F10" s="43">
        <f>DATEVALUE($B7+12-F11&amp;"/1/"&amp;F12)</f>
        <v>47849</v>
      </c>
    </row>
    <row r="11" spans="1:144" x14ac:dyDescent="0.15">
      <c r="B11">
        <v>4</v>
      </c>
      <c r="C11">
        <v>3</v>
      </c>
      <c r="D11">
        <v>2</v>
      </c>
      <c r="E11">
        <v>1</v>
      </c>
      <c r="F11">
        <v>0</v>
      </c>
      <c r="G11" t="s">
        <v>109</v>
      </c>
    </row>
    <row r="12" spans="1:144" x14ac:dyDescent="0.15">
      <c r="B12">
        <v>1</v>
      </c>
      <c r="C12">
        <v>1</v>
      </c>
      <c r="D12">
        <v>1</v>
      </c>
      <c r="E12">
        <v>1</v>
      </c>
      <c r="F12">
        <v>1</v>
      </c>
      <c r="G12" t="s">
        <v>110</v>
      </c>
    </row>
    <row r="13" spans="1:144" x14ac:dyDescent="0.15">
      <c r="B13" t="s">
        <v>111</v>
      </c>
      <c r="C13" t="s">
        <v>111</v>
      </c>
      <c r="D13" t="s">
        <v>111</v>
      </c>
      <c r="E13" t="s">
        <v>112</v>
      </c>
      <c r="F13" t="s">
        <v>113</v>
      </c>
      <c r="G13" t="s">
        <v>114</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2020-12-04T02:21:21Z</dcterms:created>
  <dcterms:modified xsi:type="dcterms:W3CDTF">2021-01-18T01:37:25Z</dcterms:modified>
  <cp:category/>
</cp:coreProperties>
</file>