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vfl01.kurotaki.local\林業建設課\14公営企業\R4\公営企業に係る経営比較分析表（令和３年度決算）の分析等について（依頼）\【経営比較分析表】2021_294446_47_010\"/>
    </mc:Choice>
  </mc:AlternateContent>
  <workbookProtection workbookAlgorithmName="SHA-512" workbookHashValue="45QJ85NmrqN7JFIyQL1qtjCh1aI0X0NGEtTRliFRMR1Khez5mvFm2r6NNeineknkpN/puVwshanjFTGDh2qdOw==" workbookSaltValue="wl/QBjUYBg1hk+hX2QNssg=="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<sst xmlns="http://schemas.openxmlformats.org/spreadsheetml/2006/main" count="233" uniqueCount="117">
  <si>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</si>
  <si>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</si>
  <si>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</si>
  <si>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</si>
  <si>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</si>
  <si>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</si>
  <si>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</si>
  <si>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</si>
  <si>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</si>
  <si>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</si>
  <si>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</si>
  <si>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</si>
  <si>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</si>
  <si>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</si>
  <si>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</si>
  <si>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</si>
  <si>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</si>
  <si>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</si>
  <si>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</si>
  <si>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</si>
  <si>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</si>
  <si>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</si>
  <si>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</si>
  <si>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</si>
  <si>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</si>
  <si>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</si>
  <si>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</si>
  <si>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</si>
  <si>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</si>
  <si>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</si>
  <si>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</si>
  <si>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</si>
  <si>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</si>
  <si>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</si>
  <si>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</si>
  <si>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</si>
  <si>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</si>
  <si>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</si>
  <si>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</si>
  <si>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</si>
  <si>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</si>
  <si>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</si>
  <si>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</si>
  <si>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</si>
  <si>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</si>
  <si>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</si>
  <si>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</si>
  <si>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</si>
  <si>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</si>
  <si>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</si>
  <si>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</si>
  <si>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</si>
  <si>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</si>
  <si>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</si>
  <si>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</si>
  <si>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</si>
  <si>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</si>
  <si>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</si>
  <si>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</si>
  <si>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</si>
  <si>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</si>
  <si>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</si>
  <si>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</si>
  <si>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</si>
  <si>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</si>
  <si>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</si>
  <si>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</si>
  <si>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</si>
  <si>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</si>
  <si>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</si>
  <si>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</si>
  <si>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</si>
  <si>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</si>
  <si>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</si>
  <si>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</si>
  <si>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</si>
  <si>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</si>
  <si>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</si>
  <si>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</si>
  <si>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</si>
  <si>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</si>
  <si>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</si>
  <si>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</si>
  <si>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</si>
  <si>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</si>
  <si>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</si>
  <si>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</si>
  <si>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</si>
  <si>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</si>
  <si>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</si>
  <si>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</si>
  <si>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</si>
  <si>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</si>
  <si>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</si>
  <si>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</si>
  <si>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</si>
  <si>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</si>
  <si>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</si>
  <si>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</si>
  <si>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</si>
  <si>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</si>
  <si>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</si>
  <si>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</si>
  <si>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</si>
  <si>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</si>
  <si>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</si>
  <si>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</si>
  <si>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</si>
  <si>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</si>
  <si>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</si>
  <si>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</si>
  <si>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</si>
  <si>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</si>
  <si>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</si>
  <si>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該施設は全体的に老朽化しており、管路については令和元年時には75%以上が耐用年数を超え、施設については、機械電気設備が耐用年数を超えている箇所が多数ある、平成28年度の事業統合時に施設改修を行い新たに水質計器等の整備をおこなった。計器の更新により多量の漏水が発生していることがわかり順次漏水調査、修繕を行っている。令和元年度に策定した黒滝村簡易水道施設更新基本計画に基づき令和２年度より国庫補助事業を活用し更新実施している。</t>
    <rPh sb="24" eb="26">
      <t>レイワ</t>
    </rPh>
    <rPh sb="26" eb="28">
      <t>ガンネン</t>
    </rPh>
    <rPh sb="28" eb="29">
      <t>ジ</t>
    </rPh>
    <rPh sb="194" eb="196">
      <t>コッコ</t>
    </rPh>
    <phoneticPr fontId="4"/>
  </si>
  <si>
    <t>収益的収支比率については、類似団体と比べて平均以下ではあるが平成２８年度に実施した事業統合及び令和２年度より実施している水道施設及び老朽管路の更新による企業債の償還、給水人口の減少等の原因によりと悪化すると思われる、今後も経営の改善に取り組む必要がある。
施設の老朽化が原因のと疑われる漏水が多く発生してきており施設・管路の更新の必要があり令和元年度に策定した黒滝村簡易水道施設更新基本計画に基づき令和２年度より国庫補助事業を活用し更新を行っており今後は収支比率は悪化していくと考えられる。
水道料金の回収率については、令和２年度７月から令和４年度末まで新型コロナウィルス感染症対策の会計支援一環として水道基本料金減免をおこなっており回収率は減少してる</t>
    <rPh sb="54" eb="56">
      <t>ジッシ</t>
    </rPh>
    <rPh sb="64" eb="65">
      <t>オヨ</t>
    </rPh>
    <rPh sb="66" eb="68">
      <t>ロウキュウ</t>
    </rPh>
    <rPh sb="68" eb="70">
      <t>カンロ</t>
    </rPh>
    <rPh sb="206" eb="208">
      <t>コッコ</t>
    </rPh>
    <rPh sb="246" eb="248">
      <t>スイドウ</t>
    </rPh>
    <rPh sb="248" eb="250">
      <t>リョウキン</t>
    </rPh>
    <rPh sb="251" eb="253">
      <t>カイシュウ</t>
    </rPh>
    <rPh sb="253" eb="254">
      <t>リツ</t>
    </rPh>
    <rPh sb="260" eb="262">
      <t>レイワ</t>
    </rPh>
    <rPh sb="264" eb="265">
      <t>ド</t>
    </rPh>
    <rPh sb="266" eb="267">
      <t>ガツ</t>
    </rPh>
    <rPh sb="269" eb="271">
      <t>レイワ</t>
    </rPh>
    <rPh sb="272" eb="273">
      <t>ネン</t>
    </rPh>
    <rPh sb="273" eb="274">
      <t>ド</t>
    </rPh>
    <rPh sb="274" eb="275">
      <t>マツ</t>
    </rPh>
    <rPh sb="277" eb="279">
      <t>シンガタ</t>
    </rPh>
    <rPh sb="288" eb="289">
      <t>ショウ</t>
    </rPh>
    <rPh sb="289" eb="291">
      <t>タイサク</t>
    </rPh>
    <rPh sb="296" eb="298">
      <t>イッカン</t>
    </rPh>
    <rPh sb="317" eb="319">
      <t>カイシュウ</t>
    </rPh>
    <rPh sb="319" eb="320">
      <t>リツ</t>
    </rPh>
    <rPh sb="321" eb="323">
      <t>ゲンショウ</t>
    </rPh>
    <phoneticPr fontId="4"/>
  </si>
  <si>
    <t>施設の老朽化や経営改善に向けての課題は多く、給水人口の減少による収益の悪化も予想される、水道料金の見直しも難しく今後も一般会計からの繰入金に頼っての経営状態が予想される。施設の改修については令和元年度に策定した黒滝村簡易水道施設更新基本計画に基づき施設の更新・改修、管路の更新等継続的に投資を行う必要があり、莫大な予算が必要であり財政的にも厳しく、補助金等の拡充等国・県支援等が必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</si>
</sst>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0.05</c:v>
                </c:pt>
                <c:pt idx="2" formatCode="#,##0.00;&quot;△&quot;#,##0.00">
                  <c:v>0</c:v>
                </c:pt>
                <c:pt idx="3">
                  <c:v>0.28999999999999998</c:v>
                </c:pt>
                <c:pt idx="4">
                  <c:v>1.45</c:v>
                </c:pt>
              </c:numCache>
            </c:numRef>
          </c:val>
          <c:extLst xmlns:c16r2="http://schemas.microsoft.com/office/drawing/2015/06/chart">
            <c:ext xmlns:c16="http://schemas.microsoft.com/office/drawing/2014/chart" uri="{C3380CC4-5D6E-409C-BE32-E72D297353CC}">
              <c16:uniqueId val="{00000000-AC50-4F58-8C92-BCE645FE7668}"/>
            </c:ext>
          </c:extLst>
        </c:ser>
        <c:dLbls>
          <c:showLegendKey val="0"/>
          <c:showVal val="0"/>
          <c:showCatName val="0"/>
          <c:showSerName val="0"/>
          <c:showPercent val="0"/>
          <c:showBubbleSize val="0"/>
        </c:dLbls>
        <c:gapWidth val="150"/>
        <c:axId val="407954640"/>
        <c:axId val="39966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xmlns:c16r2="http://schemas.microsoft.com/office/drawing/2015/06/chart">
            <c:ext xmlns:c16="http://schemas.microsoft.com/office/drawing/2014/chart" uri="{C3380CC4-5D6E-409C-BE32-E72D297353CC}">
              <c16:uniqueId val="{00000001-AC50-4F58-8C92-BCE645FE7668}"/>
            </c:ext>
          </c:extLst>
        </c:ser>
        <c:dLbls>
          <c:showLegendKey val="0"/>
          <c:showVal val="0"/>
          <c:showCatName val="0"/>
          <c:showSerName val="0"/>
          <c:showPercent val="0"/>
          <c:showBubbleSize val="0"/>
        </c:dLbls>
        <c:marker val="1"/>
        <c:smooth val="0"/>
        <c:axId val="407954640"/>
        <c:axId val="399669688"/>
      </c:lineChart>
      <c:dateAx>
        <c:axId val="407954640"/>
        <c:scaling>
          <c:orientation val="minMax"/>
        </c:scaling>
        <c:delete val="1"/>
        <c:axPos val="b"/>
        <c:numFmt formatCode="&quot;H&quot;yy" sourceLinked="1"/>
        <c:majorTickMark val="none"/>
        <c:minorTickMark val="none"/>
        <c:tickLblPos val="none"/>
        <c:crossAx val="399669688"/>
        <c:crosses val="autoZero"/>
        <c:auto val="1"/>
        <c:lblOffset val="100"/>
        <c:baseTimeUnit val="years"/>
      </c:dateAx>
      <c:valAx>
        <c:axId val="39966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5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80.349999999999994</c:v>
                </c:pt>
                <c:pt idx="1">
                  <c:v>76.59</c:v>
                </c:pt>
                <c:pt idx="2">
                  <c:v>50.74</c:v>
                </c:pt>
                <c:pt idx="3">
                  <c:v>52.23</c:v>
                </c:pt>
                <c:pt idx="4">
                  <c:v>47.28</c:v>
                </c:pt>
              </c:numCache>
            </c:numRef>
          </c:val>
          <c:extLst xmlns:c16r2="http://schemas.microsoft.com/office/drawing/2015/06/chart">
            <c:ext xmlns:c16="http://schemas.microsoft.com/office/drawing/2014/chart" uri="{C3380CC4-5D6E-409C-BE32-E72D297353CC}">
              <c16:uniqueId val="{00000000-A566-47EE-B136-28ECEA8B5C3D}"/>
            </c:ext>
          </c:extLst>
        </c:ser>
        <c:dLbls>
          <c:showLegendKey val="0"/>
          <c:showVal val="0"/>
          <c:showCatName val="0"/>
          <c:showSerName val="0"/>
          <c:showPercent val="0"/>
          <c:showBubbleSize val="0"/>
        </c:dLbls>
        <c:gapWidth val="150"/>
        <c:axId val="492083056"/>
        <c:axId val="49208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xmlns:c16r2="http://schemas.microsoft.com/office/drawing/2015/06/chart">
            <c:ext xmlns:c16="http://schemas.microsoft.com/office/drawing/2014/chart" uri="{C3380CC4-5D6E-409C-BE32-E72D297353CC}">
              <c16:uniqueId val="{00000001-A566-47EE-B136-28ECEA8B5C3D}"/>
            </c:ext>
          </c:extLst>
        </c:ser>
        <c:dLbls>
          <c:showLegendKey val="0"/>
          <c:showVal val="0"/>
          <c:showCatName val="0"/>
          <c:showSerName val="0"/>
          <c:showPercent val="0"/>
          <c:showBubbleSize val="0"/>
        </c:dLbls>
        <c:marker val="1"/>
        <c:smooth val="0"/>
        <c:axId val="492083056"/>
        <c:axId val="492083448"/>
      </c:lineChart>
      <c:dateAx>
        <c:axId val="492083056"/>
        <c:scaling>
          <c:orientation val="minMax"/>
        </c:scaling>
        <c:delete val="1"/>
        <c:axPos val="b"/>
        <c:numFmt formatCode="&quot;H&quot;yy" sourceLinked="1"/>
        <c:majorTickMark val="none"/>
        <c:minorTickMark val="none"/>
        <c:tickLblPos val="none"/>
        <c:crossAx val="492083448"/>
        <c:crosses val="autoZero"/>
        <c:auto val="1"/>
        <c:lblOffset val="100"/>
        <c:baseTimeUnit val="years"/>
      </c:dateAx>
      <c:valAx>
        <c:axId val="49208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8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45.91</c:v>
                </c:pt>
                <c:pt idx="1">
                  <c:v>46.86</c:v>
                </c:pt>
                <c:pt idx="2">
                  <c:v>68.83</c:v>
                </c:pt>
                <c:pt idx="3">
                  <c:v>70.88</c:v>
                </c:pt>
                <c:pt idx="4">
                  <c:v>77.38</c:v>
                </c:pt>
              </c:numCache>
            </c:numRef>
          </c:val>
          <c:extLst xmlns:c16r2="http://schemas.microsoft.com/office/drawing/2015/06/chart">
            <c:ext xmlns:c16="http://schemas.microsoft.com/office/drawing/2014/chart" uri="{C3380CC4-5D6E-409C-BE32-E72D297353CC}">
              <c16:uniqueId val="{00000000-133B-4957-94F2-E56AFA090064}"/>
            </c:ext>
          </c:extLst>
        </c:ser>
        <c:dLbls>
          <c:showLegendKey val="0"/>
          <c:showVal val="0"/>
          <c:showCatName val="0"/>
          <c:showSerName val="0"/>
          <c:showPercent val="0"/>
          <c:showBubbleSize val="0"/>
        </c:dLbls>
        <c:gapWidth val="150"/>
        <c:axId val="492084624"/>
        <c:axId val="4920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xmlns:c16r2="http://schemas.microsoft.com/office/drawing/2015/06/chart">
            <c:ext xmlns:c16="http://schemas.microsoft.com/office/drawing/2014/chart" uri="{C3380CC4-5D6E-409C-BE32-E72D297353CC}">
              <c16:uniqueId val="{00000001-133B-4957-94F2-E56AFA090064}"/>
            </c:ext>
          </c:extLst>
        </c:ser>
        <c:dLbls>
          <c:showLegendKey val="0"/>
          <c:showVal val="0"/>
          <c:showCatName val="0"/>
          <c:showSerName val="0"/>
          <c:showPercent val="0"/>
          <c:showBubbleSize val="0"/>
        </c:dLbls>
        <c:marker val="1"/>
        <c:smooth val="0"/>
        <c:axId val="492084624"/>
        <c:axId val="492085016"/>
      </c:lineChart>
      <c:dateAx>
        <c:axId val="492084624"/>
        <c:scaling>
          <c:orientation val="minMax"/>
        </c:scaling>
        <c:delete val="1"/>
        <c:axPos val="b"/>
        <c:numFmt formatCode="&quot;H&quot;yy" sourceLinked="1"/>
        <c:majorTickMark val="none"/>
        <c:minorTickMark val="none"/>
        <c:tickLblPos val="none"/>
        <c:crossAx val="492085016"/>
        <c:crosses val="autoZero"/>
        <c:auto val="1"/>
        <c:lblOffset val="100"/>
        <c:baseTimeUnit val="years"/>
      </c:dateAx>
      <c:valAx>
        <c:axId val="49208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95.88</c:v>
                </c:pt>
                <c:pt idx="1">
                  <c:v>86.95</c:v>
                </c:pt>
                <c:pt idx="2">
                  <c:v>86.02</c:v>
                </c:pt>
                <c:pt idx="3">
                  <c:v>65.37</c:v>
                </c:pt>
                <c:pt idx="4">
                  <c:v>59.31</c:v>
                </c:pt>
              </c:numCache>
            </c:numRef>
          </c:val>
          <c:extLst xmlns:c16r2="http://schemas.microsoft.com/office/drawing/2015/06/chart">
            <c:ext xmlns:c16="http://schemas.microsoft.com/office/drawing/2014/chart" uri="{C3380CC4-5D6E-409C-BE32-E72D297353CC}">
              <c16:uniqueId val="{00000000-DEFB-4780-A186-E68A77623CF9}"/>
            </c:ext>
          </c:extLst>
        </c:ser>
        <c:dLbls>
          <c:showLegendKey val="0"/>
          <c:showVal val="0"/>
          <c:showCatName val="0"/>
          <c:showSerName val="0"/>
          <c:showPercent val="0"/>
          <c:showBubbleSize val="0"/>
        </c:dLbls>
        <c:gapWidth val="150"/>
        <c:axId val="399670472"/>
        <c:axId val="39967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xmlns:c16r2="http://schemas.microsoft.com/office/drawing/2015/06/chart">
            <c:ext xmlns:c16="http://schemas.microsoft.com/office/drawing/2014/chart" uri="{C3380CC4-5D6E-409C-BE32-E72D297353CC}">
              <c16:uniqueId val="{00000001-DEFB-4780-A186-E68A77623CF9}"/>
            </c:ext>
          </c:extLst>
        </c:ser>
        <c:dLbls>
          <c:showLegendKey val="0"/>
          <c:showVal val="0"/>
          <c:showCatName val="0"/>
          <c:showSerName val="0"/>
          <c:showPercent val="0"/>
          <c:showBubbleSize val="0"/>
        </c:dLbls>
        <c:marker val="1"/>
        <c:smooth val="0"/>
        <c:axId val="399670472"/>
        <c:axId val="399671256"/>
      </c:lineChart>
      <c:dateAx>
        <c:axId val="399670472"/>
        <c:scaling>
          <c:orientation val="minMax"/>
        </c:scaling>
        <c:delete val="1"/>
        <c:axPos val="b"/>
        <c:numFmt formatCode="&quot;H&quot;yy" sourceLinked="1"/>
        <c:majorTickMark val="none"/>
        <c:minorTickMark val="none"/>
        <c:tickLblPos val="none"/>
        <c:crossAx val="399671256"/>
        <c:crosses val="autoZero"/>
        <c:auto val="1"/>
        <c:lblOffset val="100"/>
        <c:baseTimeUnit val="years"/>
      </c:dateAx>
      <c:valAx>
        <c:axId val="3996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77-437E-ACDD-428998FD8436}"/>
            </c:ext>
          </c:extLst>
        </c:ser>
        <c:dLbls>
          <c:showLegendKey val="0"/>
          <c:showVal val="0"/>
          <c:showCatName val="0"/>
          <c:showSerName val="0"/>
          <c:showPercent val="0"/>
          <c:showBubbleSize val="0"/>
        </c:dLbls>
        <c:gapWidth val="150"/>
        <c:axId val="343469176"/>
        <c:axId val="34346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77-437E-ACDD-428998FD8436}"/>
            </c:ext>
          </c:extLst>
        </c:ser>
        <c:dLbls>
          <c:showLegendKey val="0"/>
          <c:showVal val="0"/>
          <c:showCatName val="0"/>
          <c:showSerName val="0"/>
          <c:showPercent val="0"/>
          <c:showBubbleSize val="0"/>
        </c:dLbls>
        <c:marker val="1"/>
        <c:smooth val="0"/>
        <c:axId val="343469176"/>
        <c:axId val="343468784"/>
      </c:lineChart>
      <c:dateAx>
        <c:axId val="343469176"/>
        <c:scaling>
          <c:orientation val="minMax"/>
        </c:scaling>
        <c:delete val="1"/>
        <c:axPos val="b"/>
        <c:numFmt formatCode="&quot;H&quot;yy" sourceLinked="1"/>
        <c:majorTickMark val="none"/>
        <c:minorTickMark val="none"/>
        <c:tickLblPos val="none"/>
        <c:crossAx val="343468784"/>
        <c:crosses val="autoZero"/>
        <c:auto val="1"/>
        <c:lblOffset val="100"/>
        <c:baseTimeUnit val="years"/>
      </c:dateAx>
      <c:valAx>
        <c:axId val="34346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6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37-4949-A1DC-9F4B16494C2C}"/>
            </c:ext>
          </c:extLst>
        </c:ser>
        <c:dLbls>
          <c:showLegendKey val="0"/>
          <c:showVal val="0"/>
          <c:showCatName val="0"/>
          <c:showSerName val="0"/>
          <c:showPercent val="0"/>
          <c:showBubbleSize val="0"/>
        </c:dLbls>
        <c:gapWidth val="150"/>
        <c:axId val="347930488"/>
        <c:axId val="19466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37-4949-A1DC-9F4B16494C2C}"/>
            </c:ext>
          </c:extLst>
        </c:ser>
        <c:dLbls>
          <c:showLegendKey val="0"/>
          <c:showVal val="0"/>
          <c:showCatName val="0"/>
          <c:showSerName val="0"/>
          <c:showPercent val="0"/>
          <c:showBubbleSize val="0"/>
        </c:dLbls>
        <c:marker val="1"/>
        <c:smooth val="0"/>
        <c:axId val="347930488"/>
        <c:axId val="194661064"/>
      </c:lineChart>
      <c:dateAx>
        <c:axId val="347930488"/>
        <c:scaling>
          <c:orientation val="minMax"/>
        </c:scaling>
        <c:delete val="1"/>
        <c:axPos val="b"/>
        <c:numFmt formatCode="&quot;H&quot;yy" sourceLinked="1"/>
        <c:majorTickMark val="none"/>
        <c:minorTickMark val="none"/>
        <c:tickLblPos val="none"/>
        <c:crossAx val="194661064"/>
        <c:crosses val="autoZero"/>
        <c:auto val="1"/>
        <c:lblOffset val="100"/>
        <c:baseTimeUnit val="years"/>
      </c:dateAx>
      <c:valAx>
        <c:axId val="19466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3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14-4AAA-BC58-5E2A2A5CA8B8}"/>
            </c:ext>
          </c:extLst>
        </c:ser>
        <c:dLbls>
          <c:showLegendKey val="0"/>
          <c:showVal val="0"/>
          <c:showCatName val="0"/>
          <c:showSerName val="0"/>
          <c:showPercent val="0"/>
          <c:showBubbleSize val="0"/>
        </c:dLbls>
        <c:gapWidth val="150"/>
        <c:axId val="492075216"/>
        <c:axId val="49207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14-4AAA-BC58-5E2A2A5CA8B8}"/>
            </c:ext>
          </c:extLst>
        </c:ser>
        <c:dLbls>
          <c:showLegendKey val="0"/>
          <c:showVal val="0"/>
          <c:showCatName val="0"/>
          <c:showSerName val="0"/>
          <c:showPercent val="0"/>
          <c:showBubbleSize val="0"/>
        </c:dLbls>
        <c:marker val="1"/>
        <c:smooth val="0"/>
        <c:axId val="492075216"/>
        <c:axId val="492075608"/>
      </c:lineChart>
      <c:dateAx>
        <c:axId val="492075216"/>
        <c:scaling>
          <c:orientation val="minMax"/>
        </c:scaling>
        <c:delete val="1"/>
        <c:axPos val="b"/>
        <c:numFmt formatCode="&quot;H&quot;yy" sourceLinked="1"/>
        <c:majorTickMark val="none"/>
        <c:minorTickMark val="none"/>
        <c:tickLblPos val="none"/>
        <c:crossAx val="492075608"/>
        <c:crosses val="autoZero"/>
        <c:auto val="1"/>
        <c:lblOffset val="100"/>
        <c:baseTimeUnit val="years"/>
      </c:dateAx>
      <c:valAx>
        <c:axId val="49207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00-42F2-8402-7A5C15F50819}"/>
            </c:ext>
          </c:extLst>
        </c:ser>
        <c:dLbls>
          <c:showLegendKey val="0"/>
          <c:showVal val="0"/>
          <c:showCatName val="0"/>
          <c:showSerName val="0"/>
          <c:showPercent val="0"/>
          <c:showBubbleSize val="0"/>
        </c:dLbls>
        <c:gapWidth val="150"/>
        <c:axId val="492076784"/>
        <c:axId val="49207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00-42F2-8402-7A5C15F50819}"/>
            </c:ext>
          </c:extLst>
        </c:ser>
        <c:dLbls>
          <c:showLegendKey val="0"/>
          <c:showVal val="0"/>
          <c:showCatName val="0"/>
          <c:showSerName val="0"/>
          <c:showPercent val="0"/>
          <c:showBubbleSize val="0"/>
        </c:dLbls>
        <c:marker val="1"/>
        <c:smooth val="0"/>
        <c:axId val="492076784"/>
        <c:axId val="492077176"/>
      </c:lineChart>
      <c:dateAx>
        <c:axId val="492076784"/>
        <c:scaling>
          <c:orientation val="minMax"/>
        </c:scaling>
        <c:delete val="1"/>
        <c:axPos val="b"/>
        <c:numFmt formatCode="&quot;H&quot;yy" sourceLinked="1"/>
        <c:majorTickMark val="none"/>
        <c:minorTickMark val="none"/>
        <c:tickLblPos val="none"/>
        <c:crossAx val="492077176"/>
        <c:crosses val="autoZero"/>
        <c:auto val="1"/>
        <c:lblOffset val="100"/>
        <c:baseTimeUnit val="years"/>
      </c:dateAx>
      <c:valAx>
        <c:axId val="49207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7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1744.1</c:v>
                </c:pt>
                <c:pt idx="1">
                  <c:v>1818.87</c:v>
                </c:pt>
                <c:pt idx="2">
                  <c:v>1895.01</c:v>
                </c:pt>
                <c:pt idx="3">
                  <c:v>3785.6</c:v>
                </c:pt>
                <c:pt idx="4">
                  <c:v>8174.65</c:v>
                </c:pt>
              </c:numCache>
            </c:numRef>
          </c:val>
          <c:extLst xmlns:c16r2="http://schemas.microsoft.com/office/drawing/2015/06/chart">
            <c:ext xmlns:c16="http://schemas.microsoft.com/office/drawing/2014/chart" uri="{C3380CC4-5D6E-409C-BE32-E72D297353CC}">
              <c16:uniqueId val="{00000000-A069-4538-A72B-83BB5F11DE0D}"/>
            </c:ext>
          </c:extLst>
        </c:ser>
        <c:dLbls>
          <c:showLegendKey val="0"/>
          <c:showVal val="0"/>
          <c:showCatName val="0"/>
          <c:showSerName val="0"/>
          <c:showPercent val="0"/>
          <c:showBubbleSize val="0"/>
        </c:dLbls>
        <c:gapWidth val="150"/>
        <c:axId val="492078352"/>
        <c:axId val="49207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xmlns:c16r2="http://schemas.microsoft.com/office/drawing/2015/06/chart">
            <c:ext xmlns:c16="http://schemas.microsoft.com/office/drawing/2014/chart" uri="{C3380CC4-5D6E-409C-BE32-E72D297353CC}">
              <c16:uniqueId val="{00000001-A069-4538-A72B-83BB5F11DE0D}"/>
            </c:ext>
          </c:extLst>
        </c:ser>
        <c:dLbls>
          <c:showLegendKey val="0"/>
          <c:showVal val="0"/>
          <c:showCatName val="0"/>
          <c:showSerName val="0"/>
          <c:showPercent val="0"/>
          <c:showBubbleSize val="0"/>
        </c:dLbls>
        <c:marker val="1"/>
        <c:smooth val="0"/>
        <c:axId val="492078352"/>
        <c:axId val="492078744"/>
      </c:lineChart>
      <c:dateAx>
        <c:axId val="492078352"/>
        <c:scaling>
          <c:orientation val="minMax"/>
        </c:scaling>
        <c:delete val="1"/>
        <c:axPos val="b"/>
        <c:numFmt formatCode="&quot;H&quot;yy" sourceLinked="1"/>
        <c:majorTickMark val="none"/>
        <c:minorTickMark val="none"/>
        <c:tickLblPos val="none"/>
        <c:crossAx val="492078744"/>
        <c:crosses val="autoZero"/>
        <c:auto val="1"/>
        <c:lblOffset val="100"/>
        <c:baseTimeUnit val="years"/>
      </c:dateAx>
      <c:valAx>
        <c:axId val="49207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46.49</c:v>
                </c:pt>
                <c:pt idx="1">
                  <c:v>45.94</c:v>
                </c:pt>
                <c:pt idx="2">
                  <c:v>45.24</c:v>
                </c:pt>
                <c:pt idx="3">
                  <c:v>18.61</c:v>
                </c:pt>
                <c:pt idx="4">
                  <c:v>9.85</c:v>
                </c:pt>
              </c:numCache>
            </c:numRef>
          </c:val>
          <c:extLst xmlns:c16r2="http://schemas.microsoft.com/office/drawing/2015/06/chart">
            <c:ext xmlns:c16="http://schemas.microsoft.com/office/drawing/2014/chart" uri="{C3380CC4-5D6E-409C-BE32-E72D297353CC}">
              <c16:uniqueId val="{00000000-BFBD-4DCF-84F5-756FDBA6869B}"/>
            </c:ext>
          </c:extLst>
        </c:ser>
        <c:dLbls>
          <c:showLegendKey val="0"/>
          <c:showVal val="0"/>
          <c:showCatName val="0"/>
          <c:showSerName val="0"/>
          <c:showPercent val="0"/>
          <c:showBubbleSize val="0"/>
        </c:dLbls>
        <c:gapWidth val="150"/>
        <c:axId val="492079920"/>
        <c:axId val="49208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xmlns:c16r2="http://schemas.microsoft.com/office/drawing/2015/06/chart">
            <c:ext xmlns:c16="http://schemas.microsoft.com/office/drawing/2014/chart" uri="{C3380CC4-5D6E-409C-BE32-E72D297353CC}">
              <c16:uniqueId val="{00000001-BFBD-4DCF-84F5-756FDBA6869B}"/>
            </c:ext>
          </c:extLst>
        </c:ser>
        <c:dLbls>
          <c:showLegendKey val="0"/>
          <c:showVal val="0"/>
          <c:showCatName val="0"/>
          <c:showSerName val="0"/>
          <c:showPercent val="0"/>
          <c:showBubbleSize val="0"/>
        </c:dLbls>
        <c:marker val="1"/>
        <c:smooth val="0"/>
        <c:axId val="492079920"/>
        <c:axId val="492080312"/>
      </c:lineChart>
      <c:dateAx>
        <c:axId val="492079920"/>
        <c:scaling>
          <c:orientation val="minMax"/>
        </c:scaling>
        <c:delete val="1"/>
        <c:axPos val="b"/>
        <c:numFmt formatCode="&quot;H&quot;yy" sourceLinked="1"/>
        <c:majorTickMark val="none"/>
        <c:minorTickMark val="none"/>
        <c:tickLblPos val="none"/>
        <c:crossAx val="492080312"/>
        <c:crosses val="autoZero"/>
        <c:auto val="1"/>
        <c:lblOffset val="100"/>
        <c:baseTimeUnit val="years"/>
      </c:dateAx>
      <c:valAx>
        <c:axId val="4920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333.92</c:v>
                </c:pt>
                <c:pt idx="1">
                  <c:v>339.55</c:v>
                </c:pt>
                <c:pt idx="2">
                  <c:v>352.71</c:v>
                </c:pt>
                <c:pt idx="3">
                  <c:v>445.25</c:v>
                </c:pt>
                <c:pt idx="4">
                  <c:v>475.3</c:v>
                </c:pt>
              </c:numCache>
            </c:numRef>
          </c:val>
          <c:extLst xmlns:c16r2="http://schemas.microsoft.com/office/drawing/2015/06/chart">
            <c:ext xmlns:c16="http://schemas.microsoft.com/office/drawing/2014/chart" uri="{C3380CC4-5D6E-409C-BE32-E72D297353CC}">
              <c16:uniqueId val="{00000000-DF8E-40CF-B94D-F5701127E99D}"/>
            </c:ext>
          </c:extLst>
        </c:ser>
        <c:dLbls>
          <c:showLegendKey val="0"/>
          <c:showVal val="0"/>
          <c:showCatName val="0"/>
          <c:showSerName val="0"/>
          <c:showPercent val="0"/>
          <c:showBubbleSize val="0"/>
        </c:dLbls>
        <c:gapWidth val="150"/>
        <c:axId val="492081488"/>
        <c:axId val="49208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xmlns:c16r2="http://schemas.microsoft.com/office/drawing/2015/06/chart">
            <c:ext xmlns:c16="http://schemas.microsoft.com/office/drawing/2014/chart" uri="{C3380CC4-5D6E-409C-BE32-E72D297353CC}">
              <c16:uniqueId val="{00000001-DF8E-40CF-B94D-F5701127E99D}"/>
            </c:ext>
          </c:extLst>
        </c:ser>
        <c:dLbls>
          <c:showLegendKey val="0"/>
          <c:showVal val="0"/>
          <c:showCatName val="0"/>
          <c:showSerName val="0"/>
          <c:showPercent val="0"/>
          <c:showBubbleSize val="0"/>
        </c:dLbls>
        <c:marker val="1"/>
        <c:smooth val="0"/>
        <c:axId val="492081488"/>
        <c:axId val="492081880"/>
      </c:lineChart>
      <c:dateAx>
        <c:axId val="492081488"/>
        <c:scaling>
          <c:orientation val="minMax"/>
        </c:scaling>
        <c:delete val="1"/>
        <c:axPos val="b"/>
        <c:numFmt formatCode="&quot;H&quot;yy" sourceLinked="1"/>
        <c:majorTickMark val="none"/>
        <c:minorTickMark val="none"/>
        <c:tickLblPos val="none"/>
        <c:crossAx val="492081880"/>
        <c:crosses val="autoZero"/>
        <c:auto val="1"/>
        <c:lblOffset val="100"/>
        <c:baseTimeUnit val="years"/>
      </c:dateAx>
      <c:valAx>
        <c:axId val="49208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0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O88" sqref="BO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奈良県　黒滝村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657</v>
      </c>
      <c r="AM8" s="37"/>
      <c r="AN8" s="37"/>
      <c r="AO8" s="37"/>
      <c r="AP8" s="37"/>
      <c r="AQ8" s="37"/>
      <c r="AR8" s="37"/>
      <c r="AS8" s="37"/>
      <c r="AT8" s="38">
        <f>データ!$S$6</f>
        <v>47.7</v>
      </c>
      <c r="AU8" s="38"/>
      <c r="AV8" s="38"/>
      <c r="AW8" s="38"/>
      <c r="AX8" s="38"/>
      <c r="AY8" s="38"/>
      <c r="AZ8" s="38"/>
      <c r="BA8" s="38"/>
      <c r="BB8" s="38">
        <f>データ!$T$6</f>
        <v>13.77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2233</v>
      </c>
      <c r="X10" s="37"/>
      <c r="Y10" s="37"/>
      <c r="Z10" s="37"/>
      <c r="AA10" s="37"/>
      <c r="AB10" s="37"/>
      <c r="AC10" s="37"/>
      <c r="AD10" s="2"/>
      <c r="AE10" s="2"/>
      <c r="AF10" s="2"/>
      <c r="AG10" s="2"/>
      <c r="AH10" s="2"/>
      <c r="AI10" s="2"/>
      <c r="AJ10" s="2"/>
      <c r="AK10" s="2"/>
      <c r="AL10" s="37">
        <f>データ!$U$6</f>
        <v>650</v>
      </c>
      <c r="AM10" s="37"/>
      <c r="AN10" s="37"/>
      <c r="AO10" s="37"/>
      <c r="AP10" s="37"/>
      <c r="AQ10" s="37"/>
      <c r="AR10" s="37"/>
      <c r="AS10" s="37"/>
      <c r="AT10" s="38">
        <f>データ!$V$6</f>
        <v>47.7</v>
      </c>
      <c r="AU10" s="38"/>
      <c r="AV10" s="38"/>
      <c r="AW10" s="38"/>
      <c r="AX10" s="38"/>
      <c r="AY10" s="38"/>
      <c r="AZ10" s="38"/>
      <c r="BA10" s="38"/>
      <c r="BB10" s="38">
        <f>データ!$W$6</f>
        <v>13.63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6bNOt/42MFEH7TasX0fIbu04l/5dVsqVltdYl/QK9LneCIKiMGGJsNIm4tNuY5X/c2bhN1jQWVqiseVLDQ+QAQ==" saltValue="qTTrn2sNHWJHV9NODPkw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294446</v>
      </c>
      <c r="D6" s="20">
        <f t="shared" si="3"/>
        <v>47</v>
      </c>
      <c r="E6" s="20">
        <f t="shared" si="3"/>
        <v>1</v>
      </c>
      <c r="F6" s="20">
        <f t="shared" si="3"/>
        <v>0</v>
      </c>
      <c r="G6" s="20">
        <f t="shared" si="3"/>
        <v>0</v>
      </c>
      <c r="H6" s="20" t="str">
        <f t="shared" si="3"/>
        <v>奈良県　黒滝村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2233</v>
      </c>
      <c r="R6" s="21">
        <f t="shared" si="3"/>
        <v>657</v>
      </c>
      <c r="S6" s="21">
        <f t="shared" si="3"/>
        <v>47.7</v>
      </c>
      <c r="T6" s="21">
        <f t="shared" si="3"/>
        <v>13.77</v>
      </c>
      <c r="U6" s="21">
        <f t="shared" si="3"/>
        <v>650</v>
      </c>
      <c r="V6" s="21">
        <f t="shared" si="3"/>
        <v>47.7</v>
      </c>
      <c r="W6" s="21">
        <f t="shared" si="3"/>
        <v>13.63</v>
      </c>
      <c r="X6" s="22">
        <f>IF(X7="",NA(),X7)</f>
        <v>95.88</v>
      </c>
      <c r="Y6" s="22">
        <f t="shared" ref="Y6:AG6" si="4">IF(Y7="",NA(),Y7)</f>
        <v>86.95</v>
      </c>
      <c r="Z6" s="22">
        <f t="shared" si="4"/>
        <v>86.02</v>
      </c>
      <c r="AA6" s="22">
        <f t="shared" si="4"/>
        <v>65.37</v>
      </c>
      <c r="AB6" s="22">
        <f t="shared" si="4"/>
        <v>59.31</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1744.1</v>
      </c>
      <c r="BF6" s="22">
        <f t="shared" ref="BF6:BN6" si="7">IF(BF7="",NA(),BF7)</f>
        <v>1818.87</v>
      </c>
      <c r="BG6" s="22">
        <f t="shared" si="7"/>
        <v>1895.01</v>
      </c>
      <c r="BH6" s="22">
        <f t="shared" si="7"/>
        <v>3785.6</v>
      </c>
      <c r="BI6" s="22">
        <f t="shared" si="7"/>
        <v>8174.65</v>
      </c>
      <c r="BJ6" s="22">
        <f t="shared" si="7"/>
        <v>1302.33</v>
      </c>
      <c r="BK6" s="22">
        <f t="shared" si="7"/>
        <v>1274.21</v>
      </c>
      <c r="BL6" s="22">
        <f t="shared" si="7"/>
        <v>1183.92</v>
      </c>
      <c r="BM6" s="22">
        <f t="shared" si="7"/>
        <v>1128.72</v>
      </c>
      <c r="BN6" s="22">
        <f t="shared" si="7"/>
        <v>1125.25</v>
      </c>
      <c r="BO6" s="21" t="str">
        <f>IF(BO7="","",IF(BO7="-","【-】","【"&amp;SUBSTITUTE(TEXT(BO7,"#,##0.00"),"-","△")&amp;"】"))</f>
        <v>【940.88】</v>
      </c>
      <c r="BP6" s="22">
        <f>IF(BP7="",NA(),BP7)</f>
        <v>46.49</v>
      </c>
      <c r="BQ6" s="22">
        <f t="shared" ref="BQ6:BY6" si="8">IF(BQ7="",NA(),BQ7)</f>
        <v>45.94</v>
      </c>
      <c r="BR6" s="22">
        <f t="shared" si="8"/>
        <v>45.24</v>
      </c>
      <c r="BS6" s="22">
        <f t="shared" si="8"/>
        <v>18.61</v>
      </c>
      <c r="BT6" s="22">
        <f t="shared" si="8"/>
        <v>9.85</v>
      </c>
      <c r="BU6" s="22">
        <f t="shared" si="8"/>
        <v>40.89</v>
      </c>
      <c r="BV6" s="22">
        <f t="shared" si="8"/>
        <v>41.25</v>
      </c>
      <c r="BW6" s="22">
        <f t="shared" si="8"/>
        <v>42.5</v>
      </c>
      <c r="BX6" s="22">
        <f t="shared" si="8"/>
        <v>41.84</v>
      </c>
      <c r="BY6" s="22">
        <f t="shared" si="8"/>
        <v>41.44</v>
      </c>
      <c r="BZ6" s="21" t="str">
        <f>IF(BZ7="","",IF(BZ7="-","【-】","【"&amp;SUBSTITUTE(TEXT(BZ7,"#,##0.00"),"-","△")&amp;"】"))</f>
        <v>【54.59】</v>
      </c>
      <c r="CA6" s="22">
        <f>IF(CA7="",NA(),CA7)</f>
        <v>333.92</v>
      </c>
      <c r="CB6" s="22">
        <f t="shared" ref="CB6:CJ6" si="9">IF(CB7="",NA(),CB7)</f>
        <v>339.55</v>
      </c>
      <c r="CC6" s="22">
        <f t="shared" si="9"/>
        <v>352.71</v>
      </c>
      <c r="CD6" s="22">
        <f t="shared" si="9"/>
        <v>445.25</v>
      </c>
      <c r="CE6" s="22">
        <f t="shared" si="9"/>
        <v>475.3</v>
      </c>
      <c r="CF6" s="22">
        <f t="shared" si="9"/>
        <v>383.2</v>
      </c>
      <c r="CG6" s="22">
        <f t="shared" si="9"/>
        <v>383.25</v>
      </c>
      <c r="CH6" s="22">
        <f t="shared" si="9"/>
        <v>377.72</v>
      </c>
      <c r="CI6" s="22">
        <f t="shared" si="9"/>
        <v>390.47</v>
      </c>
      <c r="CJ6" s="22">
        <f t="shared" si="9"/>
        <v>403.61</v>
      </c>
      <c r="CK6" s="21" t="str">
        <f>IF(CK7="","",IF(CK7="-","【-】","【"&amp;SUBSTITUTE(TEXT(CK7,"#,##0.00"),"-","△")&amp;"】"))</f>
        <v>【301.20】</v>
      </c>
      <c r="CL6" s="22">
        <f>IF(CL7="",NA(),CL7)</f>
        <v>80.349999999999994</v>
      </c>
      <c r="CM6" s="22">
        <f t="shared" ref="CM6:CU6" si="10">IF(CM7="",NA(),CM7)</f>
        <v>76.59</v>
      </c>
      <c r="CN6" s="22">
        <f t="shared" si="10"/>
        <v>50.74</v>
      </c>
      <c r="CO6" s="22">
        <f t="shared" si="10"/>
        <v>52.23</v>
      </c>
      <c r="CP6" s="22">
        <f t="shared" si="10"/>
        <v>47.28</v>
      </c>
      <c r="CQ6" s="22">
        <f t="shared" si="10"/>
        <v>47.95</v>
      </c>
      <c r="CR6" s="22">
        <f t="shared" si="10"/>
        <v>48.26</v>
      </c>
      <c r="CS6" s="22">
        <f t="shared" si="10"/>
        <v>48.01</v>
      </c>
      <c r="CT6" s="22">
        <f t="shared" si="10"/>
        <v>49.08</v>
      </c>
      <c r="CU6" s="22">
        <f t="shared" si="10"/>
        <v>51.46</v>
      </c>
      <c r="CV6" s="21" t="str">
        <f>IF(CV7="","",IF(CV7="-","【-】","【"&amp;SUBSTITUTE(TEXT(CV7,"#,##0.00"),"-","△")&amp;"】"))</f>
        <v>【56.42】</v>
      </c>
      <c r="CW6" s="22">
        <f>IF(CW7="",NA(),CW7)</f>
        <v>45.91</v>
      </c>
      <c r="CX6" s="22">
        <f t="shared" ref="CX6:DF6" si="11">IF(CX7="",NA(),CX7)</f>
        <v>46.86</v>
      </c>
      <c r="CY6" s="22">
        <f t="shared" si="11"/>
        <v>68.83</v>
      </c>
      <c r="CZ6" s="22">
        <f t="shared" si="11"/>
        <v>70.88</v>
      </c>
      <c r="DA6" s="22">
        <f t="shared" si="11"/>
        <v>77.38</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0.05</v>
      </c>
      <c r="EF6" s="21">
        <f t="shared" si="14"/>
        <v>0</v>
      </c>
      <c r="EG6" s="22">
        <f t="shared" si="14"/>
        <v>0.28999999999999998</v>
      </c>
      <c r="EH6" s="22">
        <f t="shared" si="14"/>
        <v>1.45</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294446</v>
      </c>
      <c r="D7" s="24">
        <v>47</v>
      </c>
      <c r="E7" s="24">
        <v>1</v>
      </c>
      <c r="F7" s="24">
        <v>0</v>
      </c>
      <c r="G7" s="24">
        <v>0</v>
      </c>
      <c r="H7" s="24" t="s">
        <v>95</v>
      </c>
      <c r="I7" s="24" t="s">
        <v>96</v>
      </c>
      <c r="J7" s="24" t="s">
        <v>97</v>
      </c>
      <c r="K7" s="24" t="s">
        <v>98</v>
      </c>
      <c r="L7" s="24" t="s">
        <v>99</v>
      </c>
      <c r="M7" s="24" t="s">
        <v>100</v>
      </c>
      <c r="N7" s="25" t="s">
        <v>101</v>
      </c>
      <c r="O7" s="25" t="s">
        <v>102</v>
      </c>
      <c r="P7" s="25">
        <v>100</v>
      </c>
      <c r="Q7" s="25">
        <v>2233</v>
      </c>
      <c r="R7" s="25">
        <v>657</v>
      </c>
      <c r="S7" s="25">
        <v>47.7</v>
      </c>
      <c r="T7" s="25">
        <v>13.77</v>
      </c>
      <c r="U7" s="25">
        <v>650</v>
      </c>
      <c r="V7" s="25">
        <v>47.7</v>
      </c>
      <c r="W7" s="25">
        <v>13.63</v>
      </c>
      <c r="X7" s="25">
        <v>95.88</v>
      </c>
      <c r="Y7" s="25">
        <v>86.95</v>
      </c>
      <c r="Z7" s="25">
        <v>86.02</v>
      </c>
      <c r="AA7" s="25">
        <v>65.37</v>
      </c>
      <c r="AB7" s="25">
        <v>59.31</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1744.1</v>
      </c>
      <c r="BF7" s="25">
        <v>1818.87</v>
      </c>
      <c r="BG7" s="25">
        <v>1895.01</v>
      </c>
      <c r="BH7" s="25">
        <v>3785.6</v>
      </c>
      <c r="BI7" s="25">
        <v>8174.65</v>
      </c>
      <c r="BJ7" s="25">
        <v>1302.33</v>
      </c>
      <c r="BK7" s="25">
        <v>1274.21</v>
      </c>
      <c r="BL7" s="25">
        <v>1183.92</v>
      </c>
      <c r="BM7" s="25">
        <v>1128.72</v>
      </c>
      <c r="BN7" s="25">
        <v>1125.25</v>
      </c>
      <c r="BO7" s="25">
        <v>940.88</v>
      </c>
      <c r="BP7" s="25">
        <v>46.49</v>
      </c>
      <c r="BQ7" s="25">
        <v>45.94</v>
      </c>
      <c r="BR7" s="25">
        <v>45.24</v>
      </c>
      <c r="BS7" s="25">
        <v>18.61</v>
      </c>
      <c r="BT7" s="25">
        <v>9.85</v>
      </c>
      <c r="BU7" s="25">
        <v>40.89</v>
      </c>
      <c r="BV7" s="25">
        <v>41.25</v>
      </c>
      <c r="BW7" s="25">
        <v>42.5</v>
      </c>
      <c r="BX7" s="25">
        <v>41.84</v>
      </c>
      <c r="BY7" s="25">
        <v>41.44</v>
      </c>
      <c r="BZ7" s="25">
        <v>54.59</v>
      </c>
      <c r="CA7" s="25">
        <v>333.92</v>
      </c>
      <c r="CB7" s="25">
        <v>339.55</v>
      </c>
      <c r="CC7" s="25">
        <v>352.71</v>
      </c>
      <c r="CD7" s="25">
        <v>445.25</v>
      </c>
      <c r="CE7" s="25">
        <v>475.3</v>
      </c>
      <c r="CF7" s="25">
        <v>383.2</v>
      </c>
      <c r="CG7" s="25">
        <v>383.25</v>
      </c>
      <c r="CH7" s="25">
        <v>377.72</v>
      </c>
      <c r="CI7" s="25">
        <v>390.47</v>
      </c>
      <c r="CJ7" s="25">
        <v>403.61</v>
      </c>
      <c r="CK7" s="25">
        <v>301.2</v>
      </c>
      <c r="CL7" s="25">
        <v>80.349999999999994</v>
      </c>
      <c r="CM7" s="25">
        <v>76.59</v>
      </c>
      <c r="CN7" s="25">
        <v>50.74</v>
      </c>
      <c r="CO7" s="25">
        <v>52.23</v>
      </c>
      <c r="CP7" s="25">
        <v>47.28</v>
      </c>
      <c r="CQ7" s="25">
        <v>47.95</v>
      </c>
      <c r="CR7" s="25">
        <v>48.26</v>
      </c>
      <c r="CS7" s="25">
        <v>48.01</v>
      </c>
      <c r="CT7" s="25">
        <v>49.08</v>
      </c>
      <c r="CU7" s="25">
        <v>51.46</v>
      </c>
      <c r="CV7" s="25">
        <v>56.42</v>
      </c>
      <c r="CW7" s="25">
        <v>45.91</v>
      </c>
      <c r="CX7" s="25">
        <v>46.86</v>
      </c>
      <c r="CY7" s="25">
        <v>68.83</v>
      </c>
      <c r="CZ7" s="25">
        <v>70.88</v>
      </c>
      <c r="DA7" s="25">
        <v>77.38</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0.05</v>
      </c>
      <c r="EF7" s="25">
        <v>0</v>
      </c>
      <c r="EG7" s="25">
        <v>0.28999999999999998</v>
      </c>
      <c r="EH7" s="25">
        <v>1.45</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2023-02-02T00:48:35Z</cp:lastPrinted>
  <dcterms:created xsi:type="dcterms:W3CDTF">2022-12-01T01:10:44Z</dcterms:created>
  <dcterms:modified xsi:type="dcterms:W3CDTF">2023-02-02T00:48:39Z</dcterms:modified>
  <cp:category/>
</cp:coreProperties>
</file>