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R3\経営分析表\【経営比較分析表】2020_294446_47_1718\"/>
    </mc:Choice>
  </mc:AlternateContent>
  <workbookProtection workbookAlgorithmName="SHA-512" workbookHashValue="Vj7d1EA72qYDgmN4xCoxjFks9WGcdVl6y3KPMWd2lbjIp9wG1gR68OobfUGXQ7UYg03hmnLw5D4Z+59cTptDow==" workbookSaltValue="nBLyUQ5AuQszuD+4rbwVc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<sst xmlns="http://schemas.openxmlformats.org/spreadsheetml/2006/main" count="247" uniqueCount="121">
  <si>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</si>
  <si>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</si>
  <si>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</si>
  <si>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</si>
  <si>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</si>
  <si>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</si>
  <si>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</si>
  <si>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</si>
  <si>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</si>
  <si>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</si>
  <si>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</si>
  <si>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</si>
  <si>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</si>
  <si>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</si>
  <si>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</si>
  <si>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</si>
  <si>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</si>
  <si>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</si>
  <si>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</si>
  <si>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</si>
  <si>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</si>
  <si>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</si>
  <si>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</si>
  <si>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</si>
  <si>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</si>
  <si>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</si>
  <si>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</si>
  <si>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</si>
  <si>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</si>
  <si>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</si>
  <si>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</si>
  <si>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</si>
  <si>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</si>
  <si>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</si>
  <si>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</si>
  <si>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</si>
  <si>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</si>
  <si>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</si>
  <si>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</si>
  <si>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</si>
  <si>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</si>
  <si>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</si>
  <si>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</si>
  <si>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</si>
  <si>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</si>
  <si>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</si>
  <si>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</si>
  <si>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</si>
  <si>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</si>
  <si>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</si>
  <si>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</si>
  <si>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</si>
  <si>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</si>
  <si>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</si>
  <si>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</si>
  <si>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</si>
  <si>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</si>
  <si>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</si>
  <si>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</si>
  <si>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</si>
  <si>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</si>
  <si>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</si>
  <si>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</si>
  <si>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</si>
  <si>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</si>
  <si>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</si>
  <si>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</si>
  <si>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</si>
  <si>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</si>
  <si>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</si>
  <si>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</si>
  <si>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</si>
  <si>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</si>
  <si>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</si>
  <si>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</si>
  <si>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</si>
  <si>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</si>
  <si>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</si>
  <si>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</si>
  <si>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</si>
  <si>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</si>
  <si>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</si>
  <si>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</si>
  <si>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</si>
  <si>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</si>
  <si>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</si>
  <si>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</si>
  <si>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</si>
  <si>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</si>
  <si>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</si>
  <si>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</si>
  <si>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</si>
  <si>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</si>
  <si>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</si>
  <si>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</si>
  <si>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</si>
  <si>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</si>
  <si>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</si>
  <si>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</si>
  <si>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</si>
  <si>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</si>
  <si>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</si>
  <si>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</si>
  <si>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</si>
  <si>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</si>
  <si>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</si>
  <si>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</si>
  <si>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</si>
  <si>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</si>
  <si>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</si>
  <si>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</si>
  <si>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</si>
  <si>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</si>
  <si>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</si>
  <si>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</si>
  <si>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</si>
  <si>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</si>
  <si>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</si>
  <si>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当村では平成10年より合併浄化槽の設置を行っており、初期に設置したものから全体的に老朽化してきており、故障したものから随時修繕を行っている。今後はより一層、修繕・更新が必要になり、そのため、維持管理費用は増加していく。　　　　　　　　　　　適正な使用方法や適正な管理の啓発を行っていく</t>
    <phoneticPr fontId="4"/>
  </si>
  <si>
    <t>当村においては、今後も人口減少が見込まれ、高齢世帯も多いことから、休止の浄化槽も今後増加が見込まれるため使用料の増加は見込めなく、今後も一般会計からの繰入金に依存した経営状態が今後も見込まれる。経費回収率の上昇による経営状態の安定化をめざし、維持管理費用の見直し等や浄化槽の整備計画の見直し等により経営改善を図っていく。　令和６年度の法適化にむけて事業を実施している。</t>
    <phoneticPr fontId="4"/>
  </si>
  <si>
    <t>現在、村民の約85％以上が合併浄化槽を使用している。普及が一定水準まで進んだことから、近年は設置の要望が減ってきている状況である。
　類似団体平均値と比べ、⑤経費回収率が大幅に低く、約63％が一般会計繰入金に頼った経営となっており、⑥汚水処理原価も非常に高くなっている。　要因としては浄化槽の法定で定められている点検・清掃や浄化槽汚泥の処理に係る経費が高くなっている為だと考えられる。使用料の改定も検討していく必要があるが、改定を行うに当たり村民理解も難しく今後も一般会計からの繰入に依存する経営状態と予想される。企業債残高は減少してきているが維持管理費用の見直し等、一層の経営の改善に取り組む必要がある。令和６年度の法適化にむけて事業を実施している。</t>
    <rPh sb="303" eb="305">
      <t>レイワ</t>
    </rPh>
    <rPh sb="306" eb="308">
      <t>ネンド</t>
    </rPh>
    <rPh sb="309" eb="310">
      <t>ホウ</t>
    </rPh>
    <rPh sb="310" eb="311">
      <t>テキ</t>
    </rPh>
    <rPh sb="311" eb="312">
      <t>カ</t>
    </rPh>
    <rPh sb="316" eb="318">
      <t>ジギョウ</t>
    </rPh>
    <rPh sb="319" eb="32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</si>
</sst>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B3-41B8-BF1E-B04A06D502AA}"/>
            </c:ext>
          </c:extLst>
        </c:ser>
        <c:dLbls>
          <c:showLegendKey val="0"/>
          <c:showVal val="0"/>
          <c:showCatName val="0"/>
          <c:showSerName val="0"/>
          <c:showPercent val="0"/>
          <c:showBubbleSize val="0"/>
        </c:dLbls>
        <c:gapWidth val="150"/>
        <c:axId val="105908040"/>
        <c:axId val="28676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DB3-41B8-BF1E-B04A06D502AA}"/>
            </c:ext>
          </c:extLst>
        </c:ser>
        <c:dLbls>
          <c:showLegendKey val="0"/>
          <c:showVal val="0"/>
          <c:showCatName val="0"/>
          <c:showSerName val="0"/>
          <c:showPercent val="0"/>
          <c:showBubbleSize val="0"/>
        </c:dLbls>
        <c:marker val="1"/>
        <c:smooth val="0"/>
        <c:axId val="105908040"/>
        <c:axId val="286766040"/>
      </c:lineChart>
      <c:dateAx>
        <c:axId val="105908040"/>
        <c:scaling>
          <c:orientation val="minMax"/>
        </c:scaling>
        <c:delete val="1"/>
        <c:axPos val="b"/>
        <c:numFmt formatCode="&quot;H&quot;yy" sourceLinked="1"/>
        <c:majorTickMark val="none"/>
        <c:minorTickMark val="none"/>
        <c:tickLblPos val="none"/>
        <c:crossAx val="286766040"/>
        <c:crosses val="autoZero"/>
        <c:auto val="1"/>
        <c:lblOffset val="100"/>
        <c:baseTimeUnit val="years"/>
      </c:dateAx>
      <c:valAx>
        <c:axId val="28676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44.23</c:v>
                </c:pt>
                <c:pt idx="1">
                  <c:v>46.12</c:v>
                </c:pt>
                <c:pt idx="2">
                  <c:v>44.83</c:v>
                </c:pt>
                <c:pt idx="3">
                  <c:v>43.35</c:v>
                </c:pt>
                <c:pt idx="4">
                  <c:v>43.73</c:v>
                </c:pt>
              </c:numCache>
            </c:numRef>
          </c:val>
          <c:extLst xmlns:c16r2="http://schemas.microsoft.com/office/drawing/2015/06/chart">
            <c:ext xmlns:c16="http://schemas.microsoft.com/office/drawing/2014/chart" uri="{C3380CC4-5D6E-409C-BE32-E72D297353CC}">
              <c16:uniqueId val="{00000000-7495-41F1-BF43-4E4A71129F04}"/>
            </c:ext>
          </c:extLst>
        </c:ser>
        <c:dLbls>
          <c:showLegendKey val="0"/>
          <c:showVal val="0"/>
          <c:showCatName val="0"/>
          <c:showSerName val="0"/>
          <c:showPercent val="0"/>
          <c:showBubbleSize val="0"/>
        </c:dLbls>
        <c:gapWidth val="150"/>
        <c:axId val="109001744"/>
        <c:axId val="10900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xmlns:c16r2="http://schemas.microsoft.com/office/drawing/2015/06/chart">
            <c:ext xmlns:c16="http://schemas.microsoft.com/office/drawing/2014/chart" uri="{C3380CC4-5D6E-409C-BE32-E72D297353CC}">
              <c16:uniqueId val="{00000001-7495-41F1-BF43-4E4A71129F04}"/>
            </c:ext>
          </c:extLst>
        </c:ser>
        <c:dLbls>
          <c:showLegendKey val="0"/>
          <c:showVal val="0"/>
          <c:showCatName val="0"/>
          <c:showSerName val="0"/>
          <c:showPercent val="0"/>
          <c:showBubbleSize val="0"/>
        </c:dLbls>
        <c:marker val="1"/>
        <c:smooth val="0"/>
        <c:axId val="109001744"/>
        <c:axId val="109002136"/>
      </c:lineChart>
      <c:dateAx>
        <c:axId val="109001744"/>
        <c:scaling>
          <c:orientation val="minMax"/>
        </c:scaling>
        <c:delete val="1"/>
        <c:axPos val="b"/>
        <c:numFmt formatCode="&quot;H&quot;yy" sourceLinked="1"/>
        <c:majorTickMark val="none"/>
        <c:minorTickMark val="none"/>
        <c:tickLblPos val="none"/>
        <c:crossAx val="109002136"/>
        <c:crosses val="autoZero"/>
        <c:auto val="1"/>
        <c:lblOffset val="100"/>
        <c:baseTimeUnit val="years"/>
      </c:dateAx>
      <c:valAx>
        <c:axId val="10900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8D5-4921-8347-8C2A00AB004E}"/>
            </c:ext>
          </c:extLst>
        </c:ser>
        <c:dLbls>
          <c:showLegendKey val="0"/>
          <c:showVal val="0"/>
          <c:showCatName val="0"/>
          <c:showSerName val="0"/>
          <c:showPercent val="0"/>
          <c:showBubbleSize val="0"/>
        </c:dLbls>
        <c:gapWidth val="150"/>
        <c:axId val="109003312"/>
        <c:axId val="10900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xmlns:c16r2="http://schemas.microsoft.com/office/drawing/2015/06/chart">
            <c:ext xmlns:c16="http://schemas.microsoft.com/office/drawing/2014/chart" uri="{C3380CC4-5D6E-409C-BE32-E72D297353CC}">
              <c16:uniqueId val="{00000001-28D5-4921-8347-8C2A00AB004E}"/>
            </c:ext>
          </c:extLst>
        </c:ser>
        <c:dLbls>
          <c:showLegendKey val="0"/>
          <c:showVal val="0"/>
          <c:showCatName val="0"/>
          <c:showSerName val="0"/>
          <c:showPercent val="0"/>
          <c:showBubbleSize val="0"/>
        </c:dLbls>
        <c:marker val="1"/>
        <c:smooth val="0"/>
        <c:axId val="109003312"/>
        <c:axId val="109003704"/>
      </c:lineChart>
      <c:dateAx>
        <c:axId val="109003312"/>
        <c:scaling>
          <c:orientation val="minMax"/>
        </c:scaling>
        <c:delete val="1"/>
        <c:axPos val="b"/>
        <c:numFmt formatCode="&quot;H&quot;yy" sourceLinked="1"/>
        <c:majorTickMark val="none"/>
        <c:minorTickMark val="none"/>
        <c:tickLblPos val="none"/>
        <c:crossAx val="109003704"/>
        <c:crosses val="autoZero"/>
        <c:auto val="1"/>
        <c:lblOffset val="100"/>
        <c:baseTimeUnit val="years"/>
      </c:dateAx>
      <c:valAx>
        <c:axId val="10900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75.7</c:v>
                </c:pt>
                <c:pt idx="1">
                  <c:v>85.13</c:v>
                </c:pt>
                <c:pt idx="2">
                  <c:v>86.14</c:v>
                </c:pt>
                <c:pt idx="3">
                  <c:v>86.4</c:v>
                </c:pt>
                <c:pt idx="4">
                  <c:v>84.14</c:v>
                </c:pt>
              </c:numCache>
            </c:numRef>
          </c:val>
          <c:extLst xmlns:c16r2="http://schemas.microsoft.com/office/drawing/2015/06/chart">
            <c:ext xmlns:c16="http://schemas.microsoft.com/office/drawing/2014/chart" uri="{C3380CC4-5D6E-409C-BE32-E72D297353CC}">
              <c16:uniqueId val="{00000000-77BC-4061-A24F-A8B2E7D8C447}"/>
            </c:ext>
          </c:extLst>
        </c:ser>
        <c:dLbls>
          <c:showLegendKey val="0"/>
          <c:showVal val="0"/>
          <c:showCatName val="0"/>
          <c:showSerName val="0"/>
          <c:showPercent val="0"/>
          <c:showBubbleSize val="0"/>
        </c:dLbls>
        <c:gapWidth val="150"/>
        <c:axId val="286764864"/>
        <c:axId val="28676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C-4061-A24F-A8B2E7D8C447}"/>
            </c:ext>
          </c:extLst>
        </c:ser>
        <c:dLbls>
          <c:showLegendKey val="0"/>
          <c:showVal val="0"/>
          <c:showCatName val="0"/>
          <c:showSerName val="0"/>
          <c:showPercent val="0"/>
          <c:showBubbleSize val="0"/>
        </c:dLbls>
        <c:marker val="1"/>
        <c:smooth val="0"/>
        <c:axId val="286764864"/>
        <c:axId val="286764472"/>
      </c:lineChart>
      <c:dateAx>
        <c:axId val="286764864"/>
        <c:scaling>
          <c:orientation val="minMax"/>
        </c:scaling>
        <c:delete val="1"/>
        <c:axPos val="b"/>
        <c:numFmt formatCode="&quot;H&quot;yy" sourceLinked="1"/>
        <c:majorTickMark val="none"/>
        <c:minorTickMark val="none"/>
        <c:tickLblPos val="none"/>
        <c:crossAx val="286764472"/>
        <c:crosses val="autoZero"/>
        <c:auto val="1"/>
        <c:lblOffset val="100"/>
        <c:baseTimeUnit val="years"/>
      </c:dateAx>
      <c:valAx>
        <c:axId val="28676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4D-4767-BA61-9883F05AE46A}"/>
            </c:ext>
          </c:extLst>
        </c:ser>
        <c:dLbls>
          <c:showLegendKey val="0"/>
          <c:showVal val="0"/>
          <c:showCatName val="0"/>
          <c:showSerName val="0"/>
          <c:showPercent val="0"/>
          <c:showBubbleSize val="0"/>
        </c:dLbls>
        <c:gapWidth val="150"/>
        <c:axId val="286766432"/>
        <c:axId val="2867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4D-4767-BA61-9883F05AE46A}"/>
            </c:ext>
          </c:extLst>
        </c:ser>
        <c:dLbls>
          <c:showLegendKey val="0"/>
          <c:showVal val="0"/>
          <c:showCatName val="0"/>
          <c:showSerName val="0"/>
          <c:showPercent val="0"/>
          <c:showBubbleSize val="0"/>
        </c:dLbls>
        <c:marker val="1"/>
        <c:smooth val="0"/>
        <c:axId val="286766432"/>
        <c:axId val="286764080"/>
      </c:lineChart>
      <c:dateAx>
        <c:axId val="286766432"/>
        <c:scaling>
          <c:orientation val="minMax"/>
        </c:scaling>
        <c:delete val="1"/>
        <c:axPos val="b"/>
        <c:numFmt formatCode="&quot;H&quot;yy" sourceLinked="1"/>
        <c:majorTickMark val="none"/>
        <c:minorTickMark val="none"/>
        <c:tickLblPos val="none"/>
        <c:crossAx val="286764080"/>
        <c:crosses val="autoZero"/>
        <c:auto val="1"/>
        <c:lblOffset val="100"/>
        <c:baseTimeUnit val="years"/>
      </c:dateAx>
      <c:valAx>
        <c:axId val="2867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8D-4332-AF7A-AB78B4040B20}"/>
            </c:ext>
          </c:extLst>
        </c:ser>
        <c:dLbls>
          <c:showLegendKey val="0"/>
          <c:showVal val="0"/>
          <c:showCatName val="0"/>
          <c:showSerName val="0"/>
          <c:showPercent val="0"/>
          <c:showBubbleSize val="0"/>
        </c:dLbls>
        <c:gapWidth val="150"/>
        <c:axId val="290116008"/>
        <c:axId val="2901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8D-4332-AF7A-AB78B4040B20}"/>
            </c:ext>
          </c:extLst>
        </c:ser>
        <c:dLbls>
          <c:showLegendKey val="0"/>
          <c:showVal val="0"/>
          <c:showCatName val="0"/>
          <c:showSerName val="0"/>
          <c:showPercent val="0"/>
          <c:showBubbleSize val="0"/>
        </c:dLbls>
        <c:marker val="1"/>
        <c:smooth val="0"/>
        <c:axId val="290116008"/>
        <c:axId val="290115616"/>
      </c:lineChart>
      <c:dateAx>
        <c:axId val="290116008"/>
        <c:scaling>
          <c:orientation val="minMax"/>
        </c:scaling>
        <c:delete val="1"/>
        <c:axPos val="b"/>
        <c:numFmt formatCode="&quot;H&quot;yy" sourceLinked="1"/>
        <c:majorTickMark val="none"/>
        <c:minorTickMark val="none"/>
        <c:tickLblPos val="none"/>
        <c:crossAx val="290115616"/>
        <c:crosses val="autoZero"/>
        <c:auto val="1"/>
        <c:lblOffset val="100"/>
        <c:baseTimeUnit val="years"/>
      </c:dateAx>
      <c:valAx>
        <c:axId val="2901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E5-496C-A4D8-8F87FF6B4C2D}"/>
            </c:ext>
          </c:extLst>
        </c:ser>
        <c:dLbls>
          <c:showLegendKey val="0"/>
          <c:showVal val="0"/>
          <c:showCatName val="0"/>
          <c:showSerName val="0"/>
          <c:showPercent val="0"/>
          <c:showBubbleSize val="0"/>
        </c:dLbls>
        <c:gapWidth val="150"/>
        <c:axId val="290118360"/>
        <c:axId val="28380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E5-496C-A4D8-8F87FF6B4C2D}"/>
            </c:ext>
          </c:extLst>
        </c:ser>
        <c:dLbls>
          <c:showLegendKey val="0"/>
          <c:showVal val="0"/>
          <c:showCatName val="0"/>
          <c:showSerName val="0"/>
          <c:showPercent val="0"/>
          <c:showBubbleSize val="0"/>
        </c:dLbls>
        <c:marker val="1"/>
        <c:smooth val="0"/>
        <c:axId val="290118360"/>
        <c:axId val="283803736"/>
      </c:lineChart>
      <c:dateAx>
        <c:axId val="290118360"/>
        <c:scaling>
          <c:orientation val="minMax"/>
        </c:scaling>
        <c:delete val="1"/>
        <c:axPos val="b"/>
        <c:numFmt formatCode="&quot;H&quot;yy" sourceLinked="1"/>
        <c:majorTickMark val="none"/>
        <c:minorTickMark val="none"/>
        <c:tickLblPos val="none"/>
        <c:crossAx val="283803736"/>
        <c:crosses val="autoZero"/>
        <c:auto val="1"/>
        <c:lblOffset val="100"/>
        <c:baseTimeUnit val="years"/>
      </c:dateAx>
      <c:valAx>
        <c:axId val="2838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1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D6-4C3C-B8BA-473D64C9D5A3}"/>
            </c:ext>
          </c:extLst>
        </c:ser>
        <c:dLbls>
          <c:showLegendKey val="0"/>
          <c:showVal val="0"/>
          <c:showCatName val="0"/>
          <c:showSerName val="0"/>
          <c:showPercent val="0"/>
          <c:showBubbleSize val="0"/>
        </c:dLbls>
        <c:gapWidth val="150"/>
        <c:axId val="283802168"/>
        <c:axId val="28380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D6-4C3C-B8BA-473D64C9D5A3}"/>
            </c:ext>
          </c:extLst>
        </c:ser>
        <c:dLbls>
          <c:showLegendKey val="0"/>
          <c:showVal val="0"/>
          <c:showCatName val="0"/>
          <c:showSerName val="0"/>
          <c:showPercent val="0"/>
          <c:showBubbleSize val="0"/>
        </c:dLbls>
        <c:marker val="1"/>
        <c:smooth val="0"/>
        <c:axId val="283802168"/>
        <c:axId val="283801776"/>
      </c:lineChart>
      <c:dateAx>
        <c:axId val="283802168"/>
        <c:scaling>
          <c:orientation val="minMax"/>
        </c:scaling>
        <c:delete val="1"/>
        <c:axPos val="b"/>
        <c:numFmt formatCode="&quot;H&quot;yy" sourceLinked="1"/>
        <c:majorTickMark val="none"/>
        <c:minorTickMark val="none"/>
        <c:tickLblPos val="none"/>
        <c:crossAx val="283801776"/>
        <c:crosses val="autoZero"/>
        <c:auto val="1"/>
        <c:lblOffset val="100"/>
        <c:baseTimeUnit val="years"/>
      </c:dateAx>
      <c:valAx>
        <c:axId val="28380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43-4A59-B372-35EF4BEB2AFC}"/>
            </c:ext>
          </c:extLst>
        </c:ser>
        <c:dLbls>
          <c:showLegendKey val="0"/>
          <c:showVal val="0"/>
          <c:showCatName val="0"/>
          <c:showSerName val="0"/>
          <c:showPercent val="0"/>
          <c:showBubbleSize val="0"/>
        </c:dLbls>
        <c:gapWidth val="150"/>
        <c:axId val="290117184"/>
        <c:axId val="2838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xmlns:c16r2="http://schemas.microsoft.com/office/drawing/2015/06/chart">
            <c:ext xmlns:c16="http://schemas.microsoft.com/office/drawing/2014/chart" uri="{C3380CC4-5D6E-409C-BE32-E72D297353CC}">
              <c16:uniqueId val="{00000001-4043-4A59-B372-35EF4BEB2AFC}"/>
            </c:ext>
          </c:extLst>
        </c:ser>
        <c:dLbls>
          <c:showLegendKey val="0"/>
          <c:showVal val="0"/>
          <c:showCatName val="0"/>
          <c:showSerName val="0"/>
          <c:showPercent val="0"/>
          <c:showBubbleSize val="0"/>
        </c:dLbls>
        <c:marker val="1"/>
        <c:smooth val="0"/>
        <c:axId val="290117184"/>
        <c:axId val="283804912"/>
      </c:lineChart>
      <c:dateAx>
        <c:axId val="290117184"/>
        <c:scaling>
          <c:orientation val="minMax"/>
        </c:scaling>
        <c:delete val="1"/>
        <c:axPos val="b"/>
        <c:numFmt formatCode="&quot;H&quot;yy" sourceLinked="1"/>
        <c:majorTickMark val="none"/>
        <c:minorTickMark val="none"/>
        <c:tickLblPos val="none"/>
        <c:crossAx val="283804912"/>
        <c:crosses val="autoZero"/>
        <c:auto val="1"/>
        <c:lblOffset val="100"/>
        <c:baseTimeUnit val="years"/>
      </c:dateAx>
      <c:valAx>
        <c:axId val="2838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31.8</c:v>
                </c:pt>
                <c:pt idx="1">
                  <c:v>32.29</c:v>
                </c:pt>
                <c:pt idx="2">
                  <c:v>32.450000000000003</c:v>
                </c:pt>
                <c:pt idx="3">
                  <c:v>32.54</c:v>
                </c:pt>
                <c:pt idx="4">
                  <c:v>37.630000000000003</c:v>
                </c:pt>
              </c:numCache>
            </c:numRef>
          </c:val>
          <c:extLst xmlns:c16r2="http://schemas.microsoft.com/office/drawing/2015/06/chart">
            <c:ext xmlns:c16="http://schemas.microsoft.com/office/drawing/2014/chart" uri="{C3380CC4-5D6E-409C-BE32-E72D297353CC}">
              <c16:uniqueId val="{00000000-E021-4E2A-80CF-4E165BD11CB6}"/>
            </c:ext>
          </c:extLst>
        </c:ser>
        <c:dLbls>
          <c:showLegendKey val="0"/>
          <c:showVal val="0"/>
          <c:showCatName val="0"/>
          <c:showSerName val="0"/>
          <c:showPercent val="0"/>
          <c:showBubbleSize val="0"/>
        </c:dLbls>
        <c:gapWidth val="150"/>
        <c:axId val="343910256"/>
        <c:axId val="34391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xmlns:c16r2="http://schemas.microsoft.com/office/drawing/2015/06/chart">
            <c:ext xmlns:c16="http://schemas.microsoft.com/office/drawing/2014/chart" uri="{C3380CC4-5D6E-409C-BE32-E72D297353CC}">
              <c16:uniqueId val="{00000001-E021-4E2A-80CF-4E165BD11CB6}"/>
            </c:ext>
          </c:extLst>
        </c:ser>
        <c:dLbls>
          <c:showLegendKey val="0"/>
          <c:showVal val="0"/>
          <c:showCatName val="0"/>
          <c:showSerName val="0"/>
          <c:showPercent val="0"/>
          <c:showBubbleSize val="0"/>
        </c:dLbls>
        <c:marker val="1"/>
        <c:smooth val="0"/>
        <c:axId val="343910256"/>
        <c:axId val="343910648"/>
      </c:lineChart>
      <c:dateAx>
        <c:axId val="343910256"/>
        <c:scaling>
          <c:orientation val="minMax"/>
        </c:scaling>
        <c:delete val="1"/>
        <c:axPos val="b"/>
        <c:numFmt formatCode="&quot;H&quot;yy" sourceLinked="1"/>
        <c:majorTickMark val="none"/>
        <c:minorTickMark val="none"/>
        <c:tickLblPos val="none"/>
        <c:crossAx val="343910648"/>
        <c:crosses val="autoZero"/>
        <c:auto val="1"/>
        <c:lblOffset val="100"/>
        <c:baseTimeUnit val="years"/>
      </c:dateAx>
      <c:valAx>
        <c:axId val="34391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573.46</c:v>
                </c:pt>
                <c:pt idx="1">
                  <c:v>553.95000000000005</c:v>
                </c:pt>
                <c:pt idx="2">
                  <c:v>548.88</c:v>
                </c:pt>
                <c:pt idx="3">
                  <c:v>581.65</c:v>
                </c:pt>
                <c:pt idx="4">
                  <c:v>504.68</c:v>
                </c:pt>
              </c:numCache>
            </c:numRef>
          </c:val>
          <c:extLst xmlns:c16r2="http://schemas.microsoft.com/office/drawing/2015/06/chart">
            <c:ext xmlns:c16="http://schemas.microsoft.com/office/drawing/2014/chart" uri="{C3380CC4-5D6E-409C-BE32-E72D297353CC}">
              <c16:uniqueId val="{00000000-D6D4-4115-AD45-2F7F604BC850}"/>
            </c:ext>
          </c:extLst>
        </c:ser>
        <c:dLbls>
          <c:showLegendKey val="0"/>
          <c:showVal val="0"/>
          <c:showCatName val="0"/>
          <c:showSerName val="0"/>
          <c:showPercent val="0"/>
          <c:showBubbleSize val="0"/>
        </c:dLbls>
        <c:gapWidth val="150"/>
        <c:axId val="289708792"/>
        <c:axId val="28970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xmlns:c16r2="http://schemas.microsoft.com/office/drawing/2015/06/chart">
            <c:ext xmlns:c16="http://schemas.microsoft.com/office/drawing/2014/chart" uri="{C3380CC4-5D6E-409C-BE32-E72D297353CC}">
              <c16:uniqueId val="{00000001-D6D4-4115-AD45-2F7F604BC850}"/>
            </c:ext>
          </c:extLst>
        </c:ser>
        <c:dLbls>
          <c:showLegendKey val="0"/>
          <c:showVal val="0"/>
          <c:showCatName val="0"/>
          <c:showSerName val="0"/>
          <c:showPercent val="0"/>
          <c:showBubbleSize val="0"/>
        </c:dLbls>
        <c:marker val="1"/>
        <c:smooth val="0"/>
        <c:axId val="289708792"/>
        <c:axId val="289707224"/>
      </c:lineChart>
      <c:dateAx>
        <c:axId val="289708792"/>
        <c:scaling>
          <c:orientation val="minMax"/>
        </c:scaling>
        <c:delete val="1"/>
        <c:axPos val="b"/>
        <c:numFmt formatCode="&quot;H&quot;yy" sourceLinked="1"/>
        <c:majorTickMark val="none"/>
        <c:minorTickMark val="none"/>
        <c:tickLblPos val="none"/>
        <c:crossAx val="289707224"/>
        <c:crosses val="autoZero"/>
        <c:auto val="1"/>
        <c:lblOffset val="100"/>
        <c:baseTimeUnit val="years"/>
      </c:dateAx>
      <c:valAx>
        <c:axId val="2897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黒滝村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668</v>
      </c>
      <c r="AM8" s="69"/>
      <c r="AN8" s="69"/>
      <c r="AO8" s="69"/>
      <c r="AP8" s="69"/>
      <c r="AQ8" s="69"/>
      <c r="AR8" s="69"/>
      <c r="AS8" s="69"/>
      <c r="AT8" s="68">
        <f>データ!T6</f>
        <v>47.7</v>
      </c>
      <c r="AU8" s="68"/>
      <c r="AV8" s="68"/>
      <c r="AW8" s="68"/>
      <c r="AX8" s="68"/>
      <c r="AY8" s="68"/>
      <c r="AZ8" s="68"/>
      <c r="BA8" s="68"/>
      <c r="BB8" s="68">
        <f>データ!U6</f>
        <v>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82.9</v>
      </c>
      <c r="Q10" s="68"/>
      <c r="R10" s="68"/>
      <c r="S10" s="68"/>
      <c r="T10" s="68"/>
      <c r="U10" s="68"/>
      <c r="V10" s="68"/>
      <c r="W10" s="68">
        <f>データ!Q6</f>
        <v>100</v>
      </c>
      <c r="X10" s="68"/>
      <c r="Y10" s="68"/>
      <c r="Z10" s="68"/>
      <c r="AA10" s="68"/>
      <c r="AB10" s="68"/>
      <c r="AC10" s="68"/>
      <c r="AD10" s="69">
        <f>データ!R6</f>
        <v>3146</v>
      </c>
      <c r="AE10" s="69"/>
      <c r="AF10" s="69"/>
      <c r="AG10" s="69"/>
      <c r="AH10" s="69"/>
      <c r="AI10" s="69"/>
      <c r="AJ10" s="69"/>
      <c r="AK10" s="2"/>
      <c r="AL10" s="69">
        <f>データ!V6</f>
        <v>548</v>
      </c>
      <c r="AM10" s="69"/>
      <c r="AN10" s="69"/>
      <c r="AO10" s="69"/>
      <c r="AP10" s="69"/>
      <c r="AQ10" s="69"/>
      <c r="AR10" s="69"/>
      <c r="AS10" s="69"/>
      <c r="AT10" s="68">
        <f>データ!W6</f>
        <v>0.14000000000000001</v>
      </c>
      <c r="AU10" s="68"/>
      <c r="AV10" s="68"/>
      <c r="AW10" s="68"/>
      <c r="AX10" s="68"/>
      <c r="AY10" s="68"/>
      <c r="AZ10" s="68"/>
      <c r="BA10" s="68"/>
      <c r="BB10" s="68">
        <f>データ!X6</f>
        <v>3914.29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Ix4HdOINPB9bHVwqkz1fqs7uUw78DSExvZXmCcLb/2Wlf2Rqzaz4rL1kze3Fpxii3eNfRzDA3vshuYbKa47VtA==" saltValue="H2KKqfNfG1gyoXQhSJbD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294446</v>
      </c>
      <c r="D6" s="33">
        <f t="shared" si="3"/>
        <v>47</v>
      </c>
      <c r="E6" s="33">
        <f t="shared" si="3"/>
        <v>18</v>
      </c>
      <c r="F6" s="33">
        <f t="shared" si="3"/>
        <v>0</v>
      </c>
      <c r="G6" s="33">
        <f t="shared" si="3"/>
        <v>0</v>
      </c>
      <c r="H6" s="33" t="str">
        <f t="shared" si="3"/>
        <v>奈良県　黒滝村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82.9</v>
      </c>
      <c r="Q6" s="34">
        <f t="shared" si="3"/>
        <v>100</v>
      </c>
      <c r="R6" s="34">
        <f t="shared" si="3"/>
        <v>3146</v>
      </c>
      <c r="S6" s="34">
        <f t="shared" si="3"/>
        <v>668</v>
      </c>
      <c r="T6" s="34">
        <f t="shared" si="3"/>
        <v>47.7</v>
      </c>
      <c r="U6" s="34">
        <f t="shared" si="3"/>
        <v>14</v>
      </c>
      <c r="V6" s="34">
        <f t="shared" si="3"/>
        <v>548</v>
      </c>
      <c r="W6" s="34">
        <f t="shared" si="3"/>
        <v>0.14000000000000001</v>
      </c>
      <c r="X6" s="34">
        <f t="shared" si="3"/>
        <v>3914.29</v>
      </c>
      <c r="Y6" s="35">
        <f>IF(Y7="",NA(),Y7)</f>
        <v>75.7</v>
      </c>
      <c r="Z6" s="35">
        <f t="shared" ref="Z6:AH6" si="4">IF(Z7="",NA(),Z7)</f>
        <v>85.13</v>
      </c>
      <c r="AA6" s="35">
        <f t="shared" si="4"/>
        <v>86.14</v>
      </c>
      <c r="AB6" s="35">
        <f t="shared" si="4"/>
        <v>86.4</v>
      </c>
      <c r="AC6" s="35">
        <f t="shared" si="4"/>
        <v>84.14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31.8</v>
      </c>
      <c r="BR6" s="35">
        <f t="shared" ref="BR6:BZ6" si="8">IF(BR7="",NA(),BR7)</f>
        <v>32.29</v>
      </c>
      <c r="BS6" s="35">
        <f t="shared" si="8"/>
        <v>32.450000000000003</v>
      </c>
      <c r="BT6" s="35">
        <f t="shared" si="8"/>
        <v>32.54</v>
      </c>
      <c r="BU6" s="35">
        <f t="shared" si="8"/>
        <v>37.630000000000003</v>
      </c>
      <c r="BV6" s="35">
        <f t="shared" si="8"/>
        <v>66.73</v>
      </c>
      <c r="BW6" s="35">
        <f t="shared" si="8"/>
        <v>64.78</v>
      </c>
      <c r="BX6" s="35">
        <f t="shared" si="8"/>
        <v>63.06</v>
      </c>
      <c r="BY6" s="35">
        <f t="shared" si="8"/>
        <v>62.5</v>
      </c>
      <c r="BZ6" s="35">
        <f t="shared" si="8"/>
        <v>60.59</v>
      </c>
      <c r="CA6" s="34" t="str">
        <f>IF(CA7="","",IF(CA7="-","【-】","【"&amp;SUBSTITUTE(TEXT(CA7,"#,##0.00"),"-","△")&amp;"】"))</f>
        <v>【58.42】</v>
      </c>
      <c r="CB6" s="35">
        <f>IF(CB7="",NA(),CB7)</f>
        <v>573.46</v>
      </c>
      <c r="CC6" s="35">
        <f t="shared" ref="CC6:CK6" si="9">IF(CC7="",NA(),CC7)</f>
        <v>553.95000000000005</v>
      </c>
      <c r="CD6" s="35">
        <f t="shared" si="9"/>
        <v>548.88</v>
      </c>
      <c r="CE6" s="35">
        <f t="shared" si="9"/>
        <v>581.65</v>
      </c>
      <c r="CF6" s="35">
        <f t="shared" si="9"/>
        <v>504.68</v>
      </c>
      <c r="CG6" s="35">
        <f t="shared" si="9"/>
        <v>241.29</v>
      </c>
      <c r="CH6" s="35">
        <f t="shared" si="9"/>
        <v>250.21</v>
      </c>
      <c r="CI6" s="35">
        <f t="shared" si="9"/>
        <v>264.77</v>
      </c>
      <c r="CJ6" s="35">
        <f t="shared" si="9"/>
        <v>269.33</v>
      </c>
      <c r="CK6" s="35">
        <f t="shared" si="9"/>
        <v>280.23</v>
      </c>
      <c r="CL6" s="34" t="str">
        <f>IF(CL7="","",IF(CL7="-","【-】","【"&amp;SUBSTITUTE(TEXT(CL7,"#,##0.00"),"-","△")&amp;"】"))</f>
        <v>【282.28】</v>
      </c>
      <c r="CM6" s="35">
        <f>IF(CM7="",NA(),CM7)</f>
        <v>44.23</v>
      </c>
      <c r="CN6" s="35">
        <f t="shared" ref="CN6:CV6" si="10">IF(CN7="",NA(),CN7)</f>
        <v>46.12</v>
      </c>
      <c r="CO6" s="35">
        <f t="shared" si="10"/>
        <v>44.83</v>
      </c>
      <c r="CP6" s="35">
        <f t="shared" si="10"/>
        <v>43.35</v>
      </c>
      <c r="CQ6" s="35">
        <f t="shared" si="10"/>
        <v>43.73</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294446</v>
      </c>
      <c r="D7" s="37">
        <v>47</v>
      </c>
      <c r="E7" s="37">
        <v>18</v>
      </c>
      <c r="F7" s="37">
        <v>0</v>
      </c>
      <c r="G7" s="37">
        <v>0</v>
      </c>
      <c r="H7" s="37" t="s">
        <v>98</v>
      </c>
      <c r="I7" s="37" t="s">
        <v>99</v>
      </c>
      <c r="J7" s="37" t="s">
        <v>100</v>
      </c>
      <c r="K7" s="37" t="s">
        <v>101</v>
      </c>
      <c r="L7" s="37" t="s">
        <v>102</v>
      </c>
      <c r="M7" s="37" t="s">
        <v>103</v>
      </c>
      <c r="N7" s="38" t="s">
        <v>104</v>
      </c>
      <c r="O7" s="38" t="s">
        <v>105</v>
      </c>
      <c r="P7" s="38">
        <v>82.9</v>
      </c>
      <c r="Q7" s="38">
        <v>100</v>
      </c>
      <c r="R7" s="38">
        <v>3146</v>
      </c>
      <c r="S7" s="38">
        <v>668</v>
      </c>
      <c r="T7" s="38">
        <v>47.7</v>
      </c>
      <c r="U7" s="38">
        <v>14</v>
      </c>
      <c r="V7" s="38">
        <v>548</v>
      </c>
      <c r="W7" s="38">
        <v>0.14000000000000001</v>
      </c>
      <c r="X7" s="38">
        <v>3914.29</v>
      </c>
      <c r="Y7" s="38">
        <v>75.7</v>
      </c>
      <c r="Z7" s="38">
        <v>85.13</v>
      </c>
      <c r="AA7" s="38">
        <v>86.14</v>
      </c>
      <c r="AB7" s="38">
        <v>86.4</v>
      </c>
      <c r="AC7" s="38">
        <v>84.14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31.8</v>
      </c>
      <c r="BR7" s="38">
        <v>32.29</v>
      </c>
      <c r="BS7" s="38">
        <v>32.450000000000003</v>
      </c>
      <c r="BT7" s="38">
        <v>32.54</v>
      </c>
      <c r="BU7" s="38">
        <v>37.630000000000003</v>
      </c>
      <c r="BV7" s="38">
        <v>66.73</v>
      </c>
      <c r="BW7" s="38">
        <v>64.78</v>
      </c>
      <c r="BX7" s="38">
        <v>63.06</v>
      </c>
      <c r="BY7" s="38">
        <v>62.5</v>
      </c>
      <c r="BZ7" s="38">
        <v>60.59</v>
      </c>
      <c r="CA7" s="38">
        <v>58.42</v>
      </c>
      <c r="CB7" s="38">
        <v>573.46</v>
      </c>
      <c r="CC7" s="38">
        <v>553.95000000000005</v>
      </c>
      <c r="CD7" s="38">
        <v>548.88</v>
      </c>
      <c r="CE7" s="38">
        <v>581.65</v>
      </c>
      <c r="CF7" s="38">
        <v>504.68</v>
      </c>
      <c r="CG7" s="38">
        <v>241.29</v>
      </c>
      <c r="CH7" s="38">
        <v>250.21</v>
      </c>
      <c r="CI7" s="38">
        <v>264.77</v>
      </c>
      <c r="CJ7" s="38">
        <v>269.33</v>
      </c>
      <c r="CK7" s="38">
        <v>280.23</v>
      </c>
      <c r="CL7" s="38">
        <v>282.27999999999997</v>
      </c>
      <c r="CM7" s="38">
        <v>44.23</v>
      </c>
      <c r="CN7" s="38">
        <v>46.12</v>
      </c>
      <c r="CO7" s="38">
        <v>44.83</v>
      </c>
      <c r="CP7" s="38">
        <v>43.35</v>
      </c>
      <c r="CQ7" s="38">
        <v>43.73</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2022-01-28T07:05:36Z</cp:lastPrinted>
  <dcterms:created xsi:type="dcterms:W3CDTF">2021-12-03T08:10:50Z</dcterms:created>
  <dcterms:modified xsi:type="dcterms:W3CDTF">2022-01-28T07:05:38Z</dcterms:modified>
  <cp:category/>
</cp:coreProperties>
</file>