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ruser\Desktop\【経営比較分析表】2018_294446_47_010\"/>
    </mc:Choice>
  </mc:AlternateContent>
  <workbookProtection workbookAlgorithmName="SHA-512" workbookHashValue="FAWhIRlo36Eeu2+TrtK5UGA2eOc7neMAbF3xGxta/fx14xE9ws787ptz57+T8NktiUTmKEhXiahVzJOvMaO8cg==" workbookSaltValue="OfbaS2UV3lQqxLEgfOMMF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BB10" i="4"/>
  <c r="AT10" i="4"/>
  <c r="AL10" i="4"/>
  <c r="W10" i="4"/>
  <c r="P10" i="4"/>
  <c r="I10" i="4"/>
  <c r="BB8" i="4"/>
  <c r="AT8" i="4"/>
  <c r="AL8" i="4"/>
  <c r="AD8" i="4"/>
  <c r="W8" i="4"/>
  <c r="P8" i="4"/>
  <c r="I8" i="4"/>
  <c r="B8" i="4"/>
  <c r="B6" i="4"/>
  <c r="D10" i="5" l="1"/>
  <c r="C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<sst xmlns="http://schemas.openxmlformats.org/spreadsheetml/2006/main" count="225" uniqueCount="111">
  <si>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</si>
  <si>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</si>
  <si>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</si>
  <si>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</si>
  <si>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</si>
  <si>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</si>
  <si>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</si>
  <si>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</si>
  <si>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</si>
  <si>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</si>
  <si>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</si>
  <si>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</si>
  <si>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</si>
  <si>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</si>
  <si>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</si>
  <si>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</si>
  <si>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</si>
  <si>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</si>
  <si>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</si>
  <si>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</si>
  <si>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</si>
  <si>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</si>
  <si>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</si>
  <si>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</si>
  <si>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</si>
  <si>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</si>
  <si>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</si>
  <si>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</si>
  <si>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</si>
  <si>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</si>
  <si>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</si>
  <si>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</si>
  <si>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</si>
  <si>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</si>
  <si>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</si>
  <si>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</si>
  <si>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</si>
  <si>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</si>
  <si>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</si>
  <si>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</si>
  <si>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</si>
  <si>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</si>
  <si>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</si>
  <si>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</si>
  <si>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</si>
  <si>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</si>
  <si>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</si>
  <si>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</si>
  <si>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</si>
  <si>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</si>
  <si>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</si>
  <si>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</si>
  <si>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</si>
  <si>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</si>
  <si>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</si>
  <si>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</si>
  <si>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</si>
  <si>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</si>
  <si>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</si>
  <si>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</si>
  <si>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</si>
  <si>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</si>
  <si>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</si>
  <si>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</si>
  <si>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</si>
  <si>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</si>
  <si>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</si>
  <si>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</si>
  <si>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</si>
  <si>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</si>
  <si>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</si>
  <si>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</si>
  <si>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</si>
  <si>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</si>
  <si>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</si>
  <si>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</si>
  <si>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</si>
  <si>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</si>
  <si>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</si>
  <si>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</si>
  <si>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</si>
  <si>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</si>
  <si>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</si>
  <si>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</si>
  <si>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</si>
  <si>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</si>
  <si>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</si>
  <si>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</si>
  <si>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</si>
  <si>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</si>
  <si>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</si>
  <si>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</si>
  <si>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</si>
  <si>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</si>
  <si>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</si>
  <si>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</si>
  <si>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</si>
  <si>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</si>
  <si>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</si>
  <si>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</si>
  <si>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</si>
  <si>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</si>
  <si>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</si>
  <si>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</si>
  <si>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</si>
  <si>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</si>
  <si>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</si>
  <si>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</si>
  <si>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類似団体と比べて平均以上ではあるが平成２８年度に実施した事業統合による施設改修の企業債の償還、給水人口の減少等の原因によりと悪化すると思われる、今後も経営の改善に取り組む必要がある。施設の老朽化が原因のと疑われる漏水が多く発生してきており施設・管路の更新の必要がある為Ｈ31年度に更新計画の策定を行っている。</t>
    <rPh sb="122" eb="123">
      <t>オオ</t>
    </rPh>
    <rPh sb="132" eb="134">
      <t>シセツ</t>
    </rPh>
    <rPh sb="135" eb="137">
      <t>カンロ</t>
    </rPh>
    <rPh sb="138" eb="140">
      <t>コウシン</t>
    </rPh>
    <phoneticPr fontId="4"/>
  </si>
  <si>
    <t>当該施設は全体的に老朽化しており、管路については全体の75%以上が耐用年数を超え、施設については、機械電気設備が耐用年数を超えている箇所が多数ある、平成28年度に施設の改修を行い新たに水質計器等の整備をおこなった。計器の更新により多量の漏水が発生していることがわかり順次漏水調査、修繕を行っている。Ｈ31年度に施設の施設更新計画等を策定し老朽管路の更新等を行っていく予定である。</t>
    <rPh sb="152" eb="153">
      <t>ネン</t>
    </rPh>
    <rPh sb="153" eb="154">
      <t>ド</t>
    </rPh>
    <phoneticPr fontId="4"/>
  </si>
  <si>
    <t>施設の老朽化や経営改善に向けての課題は多く、給水人口の減少による収益の悪化も予想される、水道料金の見直しも難しく今後も一般会計からの繰入金に頼っての経営状態が予想される。施設の改修については施設更新計画等の策定をＨ31年度に行っており施設の統合や改修・更新、管路の更新等継続的に投資を行う必要があり、莫大な予算が必要であり財政的にも厳しく、補助金等の拡充等国・県支援等が必要であると考えられる。</t>
    <rPh sb="109" eb="111">
      <t>ネンド</t>
    </rPh>
    <rPh sb="112" eb="113">
      <t>オコナ</t>
    </rPh>
    <rPh sb="126" eb="128">
      <t>コウシン</t>
    </rPh>
    <rPh sb="177" eb="178">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</si>
</sst>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0.68</c:v>
                </c:pt>
                <c:pt idx="2" formatCode="#,##0.00;&quot;△&quot;#,##0.00">
                  <c:v>0</c:v>
                </c:pt>
                <c:pt idx="3" formatCode="#,##0.00;&quot;△&quot;#,##0.00">
                  <c:v>0</c:v>
                </c:pt>
                <c:pt idx="4">
                  <c:v>0.05</c:v>
                </c:pt>
              </c:numCache>
            </c:numRef>
          </c:val>
          <c:extLst xmlns:c16r2="http://schemas.microsoft.com/office/drawing/2015/06/chart">
            <c:ext xmlns:c16="http://schemas.microsoft.com/office/drawing/2014/chart" uri="{C3380CC4-5D6E-409C-BE32-E72D297353CC}">
              <c16:uniqueId val="{00000000-612D-487D-9616-D4B4F2F65AB2}"/>
            </c:ext>
          </c:extLst>
        </c:ser>
        <c:dLbls>
          <c:showLegendKey val="0"/>
          <c:showVal val="0"/>
          <c:showCatName val="0"/>
          <c:showSerName val="0"/>
          <c:showPercent val="0"/>
          <c:showBubbleSize val="0"/>
        </c:dLbls>
        <c:gapWidth val="150"/>
        <c:axId val="283145464"/>
        <c:axId val="2831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612D-487D-9616-D4B4F2F65AB2}"/>
            </c:ext>
          </c:extLst>
        </c:ser>
        <c:dLbls>
          <c:showLegendKey val="0"/>
          <c:showVal val="0"/>
          <c:showCatName val="0"/>
          <c:showSerName val="0"/>
          <c:showPercent val="0"/>
          <c:showBubbleSize val="0"/>
        </c:dLbls>
        <c:marker val="1"/>
        <c:smooth val="0"/>
        <c:axId val="283145464"/>
        <c:axId val="283145856"/>
      </c:lineChart>
      <c:dateAx>
        <c:axId val="283145464"/>
        <c:scaling>
          <c:orientation val="minMax"/>
        </c:scaling>
        <c:delete val="1"/>
        <c:axPos val="b"/>
        <c:numFmt formatCode="ge" sourceLinked="1"/>
        <c:majorTickMark val="none"/>
        <c:minorTickMark val="none"/>
        <c:tickLblPos val="none"/>
        <c:crossAx val="283145856"/>
        <c:crosses val="autoZero"/>
        <c:auto val="1"/>
        <c:lblOffset val="100"/>
        <c:baseTimeUnit val="years"/>
      </c:dateAx>
      <c:valAx>
        <c:axId val="283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48.61</c:v>
                </c:pt>
                <c:pt idx="1">
                  <c:v>45.09</c:v>
                </c:pt>
                <c:pt idx="2">
                  <c:v>54.81</c:v>
                </c:pt>
                <c:pt idx="3">
                  <c:v>80.349999999999994</c:v>
                </c:pt>
                <c:pt idx="4">
                  <c:v>76.59</c:v>
                </c:pt>
              </c:numCache>
            </c:numRef>
          </c:val>
          <c:extLst xmlns:c16r2="http://schemas.microsoft.com/office/drawing/2015/06/chart">
            <c:ext xmlns:c16="http://schemas.microsoft.com/office/drawing/2014/chart" uri="{C3380CC4-5D6E-409C-BE32-E72D297353CC}">
              <c16:uniqueId val="{00000000-A42F-4EFC-B468-0B57FAA49827}"/>
            </c:ext>
          </c:extLst>
        </c:ser>
        <c:dLbls>
          <c:showLegendKey val="0"/>
          <c:showVal val="0"/>
          <c:showCatName val="0"/>
          <c:showSerName val="0"/>
          <c:showPercent val="0"/>
          <c:showBubbleSize val="0"/>
        </c:dLbls>
        <c:gapWidth val="150"/>
        <c:axId val="287404952"/>
        <c:axId val="2874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A42F-4EFC-B468-0B57FAA49827}"/>
            </c:ext>
          </c:extLst>
        </c:ser>
        <c:dLbls>
          <c:showLegendKey val="0"/>
          <c:showVal val="0"/>
          <c:showCatName val="0"/>
          <c:showSerName val="0"/>
          <c:showPercent val="0"/>
          <c:showBubbleSize val="0"/>
        </c:dLbls>
        <c:marker val="1"/>
        <c:smooth val="0"/>
        <c:axId val="287404952"/>
        <c:axId val="287405344"/>
      </c:lineChart>
      <c:dateAx>
        <c:axId val="287404952"/>
        <c:scaling>
          <c:orientation val="minMax"/>
        </c:scaling>
        <c:delete val="1"/>
        <c:axPos val="b"/>
        <c:numFmt formatCode="ge" sourceLinked="1"/>
        <c:majorTickMark val="none"/>
        <c:minorTickMark val="none"/>
        <c:tickLblPos val="none"/>
        <c:crossAx val="287405344"/>
        <c:crosses val="autoZero"/>
        <c:auto val="1"/>
        <c:lblOffset val="100"/>
        <c:baseTimeUnit val="years"/>
      </c:dateAx>
      <c:valAx>
        <c:axId val="2874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0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80.39</c:v>
                </c:pt>
                <c:pt idx="1">
                  <c:v>80.650000000000006</c:v>
                </c:pt>
                <c:pt idx="2">
                  <c:v>66.67</c:v>
                </c:pt>
                <c:pt idx="3">
                  <c:v>45.91</c:v>
                </c:pt>
                <c:pt idx="4">
                  <c:v>46.86</c:v>
                </c:pt>
              </c:numCache>
            </c:numRef>
          </c:val>
          <c:extLst xmlns:c16r2="http://schemas.microsoft.com/office/drawing/2015/06/chart">
            <c:ext xmlns:c16="http://schemas.microsoft.com/office/drawing/2014/chart" uri="{C3380CC4-5D6E-409C-BE32-E72D297353CC}">
              <c16:uniqueId val="{00000000-1D73-4D8E-A9F6-1C307E970314}"/>
            </c:ext>
          </c:extLst>
        </c:ser>
        <c:dLbls>
          <c:showLegendKey val="0"/>
          <c:showVal val="0"/>
          <c:showCatName val="0"/>
          <c:showSerName val="0"/>
          <c:showPercent val="0"/>
          <c:showBubbleSize val="0"/>
        </c:dLbls>
        <c:gapWidth val="150"/>
        <c:axId val="287406520"/>
        <c:axId val="28740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1D73-4D8E-A9F6-1C307E970314}"/>
            </c:ext>
          </c:extLst>
        </c:ser>
        <c:dLbls>
          <c:showLegendKey val="0"/>
          <c:showVal val="0"/>
          <c:showCatName val="0"/>
          <c:showSerName val="0"/>
          <c:showPercent val="0"/>
          <c:showBubbleSize val="0"/>
        </c:dLbls>
        <c:marker val="1"/>
        <c:smooth val="0"/>
        <c:axId val="287406520"/>
        <c:axId val="287406912"/>
      </c:lineChart>
      <c:dateAx>
        <c:axId val="287406520"/>
        <c:scaling>
          <c:orientation val="minMax"/>
        </c:scaling>
        <c:delete val="1"/>
        <c:axPos val="b"/>
        <c:numFmt formatCode="ge" sourceLinked="1"/>
        <c:majorTickMark val="none"/>
        <c:minorTickMark val="none"/>
        <c:tickLblPos val="none"/>
        <c:crossAx val="287406912"/>
        <c:crosses val="autoZero"/>
        <c:auto val="1"/>
        <c:lblOffset val="100"/>
        <c:baseTimeUnit val="years"/>
      </c:dateAx>
      <c:valAx>
        <c:axId val="2874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40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60.62</c:v>
                </c:pt>
                <c:pt idx="1">
                  <c:v>58.28</c:v>
                </c:pt>
                <c:pt idx="2">
                  <c:v>77</c:v>
                </c:pt>
                <c:pt idx="3">
                  <c:v>95.88</c:v>
                </c:pt>
                <c:pt idx="4">
                  <c:v>86.95</c:v>
                </c:pt>
              </c:numCache>
            </c:numRef>
          </c:val>
          <c:extLst xmlns:c16r2="http://schemas.microsoft.com/office/drawing/2015/06/chart">
            <c:ext xmlns:c16="http://schemas.microsoft.com/office/drawing/2014/chart" uri="{C3380CC4-5D6E-409C-BE32-E72D297353CC}">
              <c16:uniqueId val="{00000000-29DD-4C1D-AE5E-7232C3F9E02E}"/>
            </c:ext>
          </c:extLst>
        </c:ser>
        <c:dLbls>
          <c:showLegendKey val="0"/>
          <c:showVal val="0"/>
          <c:showCatName val="0"/>
          <c:showSerName val="0"/>
          <c:showPercent val="0"/>
          <c:showBubbleSize val="0"/>
        </c:dLbls>
        <c:gapWidth val="150"/>
        <c:axId val="340888464"/>
        <c:axId val="34088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29DD-4C1D-AE5E-7232C3F9E02E}"/>
            </c:ext>
          </c:extLst>
        </c:ser>
        <c:dLbls>
          <c:showLegendKey val="0"/>
          <c:showVal val="0"/>
          <c:showCatName val="0"/>
          <c:showSerName val="0"/>
          <c:showPercent val="0"/>
          <c:showBubbleSize val="0"/>
        </c:dLbls>
        <c:marker val="1"/>
        <c:smooth val="0"/>
        <c:axId val="340888464"/>
        <c:axId val="340888856"/>
      </c:lineChart>
      <c:dateAx>
        <c:axId val="340888464"/>
        <c:scaling>
          <c:orientation val="minMax"/>
        </c:scaling>
        <c:delete val="1"/>
        <c:axPos val="b"/>
        <c:numFmt formatCode="ge" sourceLinked="1"/>
        <c:majorTickMark val="none"/>
        <c:minorTickMark val="none"/>
        <c:tickLblPos val="none"/>
        <c:crossAx val="340888856"/>
        <c:crosses val="autoZero"/>
        <c:auto val="1"/>
        <c:lblOffset val="100"/>
        <c:baseTimeUnit val="years"/>
      </c:dateAx>
      <c:valAx>
        <c:axId val="34088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8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B6-4284-B056-880CBEB5430D}"/>
            </c:ext>
          </c:extLst>
        </c:ser>
        <c:dLbls>
          <c:showLegendKey val="0"/>
          <c:showVal val="0"/>
          <c:showCatName val="0"/>
          <c:showSerName val="0"/>
          <c:showPercent val="0"/>
          <c:showBubbleSize val="0"/>
        </c:dLbls>
        <c:gapWidth val="150"/>
        <c:axId val="340890032"/>
        <c:axId val="34089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B6-4284-B056-880CBEB5430D}"/>
            </c:ext>
          </c:extLst>
        </c:ser>
        <c:dLbls>
          <c:showLegendKey val="0"/>
          <c:showVal val="0"/>
          <c:showCatName val="0"/>
          <c:showSerName val="0"/>
          <c:showPercent val="0"/>
          <c:showBubbleSize val="0"/>
        </c:dLbls>
        <c:marker val="1"/>
        <c:smooth val="0"/>
        <c:axId val="340890032"/>
        <c:axId val="340890424"/>
      </c:lineChart>
      <c:dateAx>
        <c:axId val="340890032"/>
        <c:scaling>
          <c:orientation val="minMax"/>
        </c:scaling>
        <c:delete val="1"/>
        <c:axPos val="b"/>
        <c:numFmt formatCode="ge" sourceLinked="1"/>
        <c:majorTickMark val="none"/>
        <c:minorTickMark val="none"/>
        <c:tickLblPos val="none"/>
        <c:crossAx val="340890424"/>
        <c:crosses val="autoZero"/>
        <c:auto val="1"/>
        <c:lblOffset val="100"/>
        <c:baseTimeUnit val="years"/>
      </c:dateAx>
      <c:valAx>
        <c:axId val="34089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9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14-4E6D-8A7D-9B03DCBC19E8}"/>
            </c:ext>
          </c:extLst>
        </c:ser>
        <c:dLbls>
          <c:showLegendKey val="0"/>
          <c:showVal val="0"/>
          <c:showCatName val="0"/>
          <c:showSerName val="0"/>
          <c:showPercent val="0"/>
          <c:showBubbleSize val="0"/>
        </c:dLbls>
        <c:gapWidth val="150"/>
        <c:axId val="340891600"/>
        <c:axId val="28696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14-4E6D-8A7D-9B03DCBC19E8}"/>
            </c:ext>
          </c:extLst>
        </c:ser>
        <c:dLbls>
          <c:showLegendKey val="0"/>
          <c:showVal val="0"/>
          <c:showCatName val="0"/>
          <c:showSerName val="0"/>
          <c:showPercent val="0"/>
          <c:showBubbleSize val="0"/>
        </c:dLbls>
        <c:marker val="1"/>
        <c:smooth val="0"/>
        <c:axId val="340891600"/>
        <c:axId val="286968552"/>
      </c:lineChart>
      <c:dateAx>
        <c:axId val="340891600"/>
        <c:scaling>
          <c:orientation val="minMax"/>
        </c:scaling>
        <c:delete val="1"/>
        <c:axPos val="b"/>
        <c:numFmt formatCode="ge" sourceLinked="1"/>
        <c:majorTickMark val="none"/>
        <c:minorTickMark val="none"/>
        <c:tickLblPos val="none"/>
        <c:crossAx val="286968552"/>
        <c:crosses val="autoZero"/>
        <c:auto val="1"/>
        <c:lblOffset val="100"/>
        <c:baseTimeUnit val="years"/>
      </c:dateAx>
      <c:valAx>
        <c:axId val="28696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AD-48A4-B95E-FED5CC457414}"/>
            </c:ext>
          </c:extLst>
        </c:ser>
        <c:dLbls>
          <c:showLegendKey val="0"/>
          <c:showVal val="0"/>
          <c:showCatName val="0"/>
          <c:showSerName val="0"/>
          <c:showPercent val="0"/>
          <c:showBubbleSize val="0"/>
        </c:dLbls>
        <c:gapWidth val="150"/>
        <c:axId val="286969728"/>
        <c:axId val="28697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AD-48A4-B95E-FED5CC457414}"/>
            </c:ext>
          </c:extLst>
        </c:ser>
        <c:dLbls>
          <c:showLegendKey val="0"/>
          <c:showVal val="0"/>
          <c:showCatName val="0"/>
          <c:showSerName val="0"/>
          <c:showPercent val="0"/>
          <c:showBubbleSize val="0"/>
        </c:dLbls>
        <c:marker val="1"/>
        <c:smooth val="0"/>
        <c:axId val="286969728"/>
        <c:axId val="286970120"/>
      </c:lineChart>
      <c:dateAx>
        <c:axId val="286969728"/>
        <c:scaling>
          <c:orientation val="minMax"/>
        </c:scaling>
        <c:delete val="1"/>
        <c:axPos val="b"/>
        <c:numFmt formatCode="ge" sourceLinked="1"/>
        <c:majorTickMark val="none"/>
        <c:minorTickMark val="none"/>
        <c:tickLblPos val="none"/>
        <c:crossAx val="286970120"/>
        <c:crosses val="autoZero"/>
        <c:auto val="1"/>
        <c:lblOffset val="100"/>
        <c:baseTimeUnit val="years"/>
      </c:dateAx>
      <c:valAx>
        <c:axId val="2869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6C-44BF-A5F7-DA05C8977675}"/>
            </c:ext>
          </c:extLst>
        </c:ser>
        <c:dLbls>
          <c:showLegendKey val="0"/>
          <c:showVal val="0"/>
          <c:showCatName val="0"/>
          <c:showSerName val="0"/>
          <c:showPercent val="0"/>
          <c:showBubbleSize val="0"/>
        </c:dLbls>
        <c:gapWidth val="150"/>
        <c:axId val="286971296"/>
        <c:axId val="28697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6C-44BF-A5F7-DA05C8977675}"/>
            </c:ext>
          </c:extLst>
        </c:ser>
        <c:dLbls>
          <c:showLegendKey val="0"/>
          <c:showVal val="0"/>
          <c:showCatName val="0"/>
          <c:showSerName val="0"/>
          <c:showPercent val="0"/>
          <c:showBubbleSize val="0"/>
        </c:dLbls>
        <c:marker val="1"/>
        <c:smooth val="0"/>
        <c:axId val="286971296"/>
        <c:axId val="286971688"/>
      </c:lineChart>
      <c:dateAx>
        <c:axId val="286971296"/>
        <c:scaling>
          <c:orientation val="minMax"/>
        </c:scaling>
        <c:delete val="1"/>
        <c:axPos val="b"/>
        <c:numFmt formatCode="ge" sourceLinked="1"/>
        <c:majorTickMark val="none"/>
        <c:minorTickMark val="none"/>
        <c:tickLblPos val="none"/>
        <c:crossAx val="286971688"/>
        <c:crosses val="autoZero"/>
        <c:auto val="1"/>
        <c:lblOffset val="100"/>
        <c:baseTimeUnit val="years"/>
      </c:dateAx>
      <c:valAx>
        <c:axId val="28697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9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202.76</c:v>
                </c:pt>
                <c:pt idx="1">
                  <c:v>370.84</c:v>
                </c:pt>
                <c:pt idx="2">
                  <c:v>1783.94</c:v>
                </c:pt>
                <c:pt idx="3">
                  <c:v>1744.1</c:v>
                </c:pt>
                <c:pt idx="4">
                  <c:v>1818.87</c:v>
                </c:pt>
              </c:numCache>
            </c:numRef>
          </c:val>
          <c:extLst xmlns:c16r2="http://schemas.microsoft.com/office/drawing/2015/06/chart">
            <c:ext xmlns:c16="http://schemas.microsoft.com/office/drawing/2014/chart" uri="{C3380CC4-5D6E-409C-BE32-E72D297353CC}">
              <c16:uniqueId val="{00000000-87A5-4D67-AABD-2331169AB479}"/>
            </c:ext>
          </c:extLst>
        </c:ser>
        <c:dLbls>
          <c:showLegendKey val="0"/>
          <c:showVal val="0"/>
          <c:showCatName val="0"/>
          <c:showSerName val="0"/>
          <c:showPercent val="0"/>
          <c:showBubbleSize val="0"/>
        </c:dLbls>
        <c:gapWidth val="150"/>
        <c:axId val="287046768"/>
        <c:axId val="28704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87A5-4D67-AABD-2331169AB479}"/>
            </c:ext>
          </c:extLst>
        </c:ser>
        <c:dLbls>
          <c:showLegendKey val="0"/>
          <c:showVal val="0"/>
          <c:showCatName val="0"/>
          <c:showSerName val="0"/>
          <c:showPercent val="0"/>
          <c:showBubbleSize val="0"/>
        </c:dLbls>
        <c:marker val="1"/>
        <c:smooth val="0"/>
        <c:axId val="287046768"/>
        <c:axId val="287047160"/>
      </c:lineChart>
      <c:dateAx>
        <c:axId val="287046768"/>
        <c:scaling>
          <c:orientation val="minMax"/>
        </c:scaling>
        <c:delete val="1"/>
        <c:axPos val="b"/>
        <c:numFmt formatCode="ge" sourceLinked="1"/>
        <c:majorTickMark val="none"/>
        <c:minorTickMark val="none"/>
        <c:tickLblPos val="none"/>
        <c:crossAx val="287047160"/>
        <c:crosses val="autoZero"/>
        <c:auto val="1"/>
        <c:lblOffset val="100"/>
        <c:baseTimeUnit val="years"/>
      </c:dateAx>
      <c:valAx>
        <c:axId val="28704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35.24</c:v>
                </c:pt>
                <c:pt idx="1">
                  <c:v>52.5</c:v>
                </c:pt>
                <c:pt idx="2">
                  <c:v>59.36</c:v>
                </c:pt>
                <c:pt idx="3">
                  <c:v>46.49</c:v>
                </c:pt>
                <c:pt idx="4">
                  <c:v>45.94</c:v>
                </c:pt>
              </c:numCache>
            </c:numRef>
          </c:val>
          <c:extLst xmlns:c16r2="http://schemas.microsoft.com/office/drawing/2015/06/chart">
            <c:ext xmlns:c16="http://schemas.microsoft.com/office/drawing/2014/chart" uri="{C3380CC4-5D6E-409C-BE32-E72D297353CC}">
              <c16:uniqueId val="{00000000-B559-483C-BEF8-50B9FD5D5DEC}"/>
            </c:ext>
          </c:extLst>
        </c:ser>
        <c:dLbls>
          <c:showLegendKey val="0"/>
          <c:showVal val="0"/>
          <c:showCatName val="0"/>
          <c:showSerName val="0"/>
          <c:showPercent val="0"/>
          <c:showBubbleSize val="0"/>
        </c:dLbls>
        <c:gapWidth val="150"/>
        <c:axId val="287048336"/>
        <c:axId val="28704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B559-483C-BEF8-50B9FD5D5DEC}"/>
            </c:ext>
          </c:extLst>
        </c:ser>
        <c:dLbls>
          <c:showLegendKey val="0"/>
          <c:showVal val="0"/>
          <c:showCatName val="0"/>
          <c:showSerName val="0"/>
          <c:showPercent val="0"/>
          <c:showBubbleSize val="0"/>
        </c:dLbls>
        <c:marker val="1"/>
        <c:smooth val="0"/>
        <c:axId val="287048336"/>
        <c:axId val="287048728"/>
      </c:lineChart>
      <c:dateAx>
        <c:axId val="287048336"/>
        <c:scaling>
          <c:orientation val="minMax"/>
        </c:scaling>
        <c:delete val="1"/>
        <c:axPos val="b"/>
        <c:numFmt formatCode="ge" sourceLinked="1"/>
        <c:majorTickMark val="none"/>
        <c:minorTickMark val="none"/>
        <c:tickLblPos val="none"/>
        <c:crossAx val="287048728"/>
        <c:crosses val="autoZero"/>
        <c:auto val="1"/>
        <c:lblOffset val="100"/>
        <c:baseTimeUnit val="years"/>
      </c:dateAx>
      <c:valAx>
        <c:axId val="2870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421.95</c:v>
                </c:pt>
                <c:pt idx="1">
                  <c:v>298.2</c:v>
                </c:pt>
                <c:pt idx="2">
                  <c:v>262.70999999999998</c:v>
                </c:pt>
                <c:pt idx="3">
                  <c:v>333.92</c:v>
                </c:pt>
                <c:pt idx="4">
                  <c:v>339.55</c:v>
                </c:pt>
              </c:numCache>
            </c:numRef>
          </c:val>
          <c:extLst xmlns:c16r2="http://schemas.microsoft.com/office/drawing/2015/06/chart">
            <c:ext xmlns:c16="http://schemas.microsoft.com/office/drawing/2014/chart" uri="{C3380CC4-5D6E-409C-BE32-E72D297353CC}">
              <c16:uniqueId val="{00000000-3D78-4157-9BC8-238F557257A5}"/>
            </c:ext>
          </c:extLst>
        </c:ser>
        <c:dLbls>
          <c:showLegendKey val="0"/>
          <c:showVal val="0"/>
          <c:showCatName val="0"/>
          <c:showSerName val="0"/>
          <c:showPercent val="0"/>
          <c:showBubbleSize val="0"/>
        </c:dLbls>
        <c:gapWidth val="150"/>
        <c:axId val="287049904"/>
        <c:axId val="2874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3D78-4157-9BC8-238F557257A5}"/>
            </c:ext>
          </c:extLst>
        </c:ser>
        <c:dLbls>
          <c:showLegendKey val="0"/>
          <c:showVal val="0"/>
          <c:showCatName val="0"/>
          <c:showSerName val="0"/>
          <c:showPercent val="0"/>
          <c:showBubbleSize val="0"/>
        </c:dLbls>
        <c:marker val="1"/>
        <c:smooth val="0"/>
        <c:axId val="287049904"/>
        <c:axId val="287403776"/>
      </c:lineChart>
      <c:dateAx>
        <c:axId val="287049904"/>
        <c:scaling>
          <c:orientation val="minMax"/>
        </c:scaling>
        <c:delete val="1"/>
        <c:axPos val="b"/>
        <c:numFmt formatCode="ge" sourceLinked="1"/>
        <c:majorTickMark val="none"/>
        <c:minorTickMark val="none"/>
        <c:tickLblPos val="none"/>
        <c:crossAx val="287403776"/>
        <c:crosses val="autoZero"/>
        <c:auto val="1"/>
        <c:lblOffset val="100"/>
        <c:baseTimeUnit val="years"/>
      </c:dateAx>
      <c:valAx>
        <c:axId val="2874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4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G62" sqref="BG6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黒滝村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714</v>
      </c>
      <c r="AM8" s="66"/>
      <c r="AN8" s="66"/>
      <c r="AO8" s="66"/>
      <c r="AP8" s="66"/>
      <c r="AQ8" s="66"/>
      <c r="AR8" s="66"/>
      <c r="AS8" s="66"/>
      <c r="AT8" s="65">
        <f>データ!$S$6</f>
        <v>47.7</v>
      </c>
      <c r="AU8" s="65"/>
      <c r="AV8" s="65"/>
      <c r="AW8" s="65"/>
      <c r="AX8" s="65"/>
      <c r="AY8" s="65"/>
      <c r="AZ8" s="65"/>
      <c r="BA8" s="65"/>
      <c r="BB8" s="65">
        <f>データ!$T$6</f>
        <v>14.97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2150</v>
      </c>
      <c r="X10" s="66"/>
      <c r="Y10" s="66"/>
      <c r="Z10" s="66"/>
      <c r="AA10" s="66"/>
      <c r="AB10" s="66"/>
      <c r="AC10" s="66"/>
      <c r="AD10" s="2"/>
      <c r="AE10" s="2"/>
      <c r="AF10" s="2"/>
      <c r="AG10" s="2"/>
      <c r="AH10" s="2"/>
      <c r="AI10" s="2"/>
      <c r="AJ10" s="2"/>
      <c r="AK10" s="2"/>
      <c r="AL10" s="66">
        <f>データ!$U$6</f>
        <v>719</v>
      </c>
      <c r="AM10" s="66"/>
      <c r="AN10" s="66"/>
      <c r="AO10" s="66"/>
      <c r="AP10" s="66"/>
      <c r="AQ10" s="66"/>
      <c r="AR10" s="66"/>
      <c r="AS10" s="66"/>
      <c r="AT10" s="65">
        <f>データ!$V$6</f>
        <v>47.7</v>
      </c>
      <c r="AU10" s="65"/>
      <c r="AV10" s="65"/>
      <c r="AW10" s="65"/>
      <c r="AX10" s="65"/>
      <c r="AY10" s="65"/>
      <c r="AZ10" s="65"/>
      <c r="BA10" s="65"/>
      <c r="BB10" s="65">
        <f>データ!$W$6</f>
        <v>15.07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108</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LyPPac8WaK39L8Y9OYwg2psxFdPDjedLwWBrk/HUABmM7h4cABoqXMt2imjChQGo7MPgHAPstkSYPIyyav94Jw==" saltValue="q3Kevh2mJrvIa0xyH/Zx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27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294446</v>
      </c>
      <c r="D6" s="34">
        <f t="shared" si="3"/>
        <v>47</v>
      </c>
      <c r="E6" s="34">
        <f t="shared" si="3"/>
        <v>1</v>
      </c>
      <c r="F6" s="34">
        <f t="shared" si="3"/>
        <v>0</v>
      </c>
      <c r="G6" s="34">
        <f t="shared" si="3"/>
        <v>0</v>
      </c>
      <c r="H6" s="34" t="str">
        <f t="shared" si="3"/>
        <v>奈良県　黒滝村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2150</v>
      </c>
      <c r="R6" s="35">
        <f t="shared" si="3"/>
        <v>714</v>
      </c>
      <c r="S6" s="35">
        <f t="shared" si="3"/>
        <v>47.7</v>
      </c>
      <c r="T6" s="35">
        <f t="shared" si="3"/>
        <v>14.97</v>
      </c>
      <c r="U6" s="35">
        <f t="shared" si="3"/>
        <v>719</v>
      </c>
      <c r="V6" s="35">
        <f t="shared" si="3"/>
        <v>47.7</v>
      </c>
      <c r="W6" s="35">
        <f t="shared" si="3"/>
        <v>15.07</v>
      </c>
      <c r="X6" s="36">
        <f>IF(X7="",NA(),X7)</f>
        <v>60.62</v>
      </c>
      <c r="Y6" s="36">
        <f t="shared" ref="Y6:AG6" si="4">IF(Y7="",NA(),Y7)</f>
        <v>58.28</v>
      </c>
      <c r="Z6" s="36">
        <f t="shared" si="4"/>
        <v>77</v>
      </c>
      <c r="AA6" s="36">
        <f t="shared" si="4"/>
        <v>95.88</v>
      </c>
      <c r="AB6" s="36">
        <f t="shared" si="4"/>
        <v>86.95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202.76</v>
      </c>
      <c r="BF6" s="36">
        <f t="shared" ref="BF6:BN6" si="7">IF(BF7="",NA(),BF7)</f>
        <v>370.84</v>
      </c>
      <c r="BG6" s="36">
        <f t="shared" si="7"/>
        <v>1783.94</v>
      </c>
      <c r="BH6" s="36">
        <f t="shared" si="7"/>
        <v>1744.1</v>
      </c>
      <c r="BI6" s="36">
        <f t="shared" si="7"/>
        <v>1818.87</v>
      </c>
      <c r="BJ6" s="36">
        <f t="shared" si="7"/>
        <v>1486.62</v>
      </c>
      <c r="BK6" s="36">
        <f t="shared" si="7"/>
        <v>1510.14</v>
      </c>
      <c r="BL6" s="36">
        <f t="shared" si="7"/>
        <v>1595.62</v>
      </c>
      <c r="BM6" s="36">
        <f t="shared" si="7"/>
        <v>1302.33</v>
      </c>
      <c r="BN6" s="36">
        <f t="shared" si="7"/>
        <v>1274.21</v>
      </c>
      <c r="BO6" s="35" t="str">
        <f>IF(BO7="","",IF(BO7="-","【-】","【"&amp;SUBSTITUTE(TEXT(BO7,"#,##0.00"),"-","△")&amp;"】"))</f>
        <v>【1,074.14】</v>
      </c>
      <c r="BP6" s="36">
        <f>IF(BP7="",NA(),BP7)</f>
        <v>35.24</v>
      </c>
      <c r="BQ6" s="36">
        <f t="shared" ref="BQ6:BY6" si="8">IF(BQ7="",NA(),BQ7)</f>
        <v>52.5</v>
      </c>
      <c r="BR6" s="36">
        <f t="shared" si="8"/>
        <v>59.36</v>
      </c>
      <c r="BS6" s="36">
        <f t="shared" si="8"/>
        <v>46.49</v>
      </c>
      <c r="BT6" s="36">
        <f t="shared" si="8"/>
        <v>45.94</v>
      </c>
      <c r="BU6" s="36">
        <f t="shared" si="8"/>
        <v>24.39</v>
      </c>
      <c r="BV6" s="36">
        <f t="shared" si="8"/>
        <v>22.67</v>
      </c>
      <c r="BW6" s="36">
        <f t="shared" si="8"/>
        <v>37.92</v>
      </c>
      <c r="BX6" s="36">
        <f t="shared" si="8"/>
        <v>40.89</v>
      </c>
      <c r="BY6" s="36">
        <f t="shared" si="8"/>
        <v>41.25</v>
      </c>
      <c r="BZ6" s="35" t="str">
        <f>IF(BZ7="","",IF(BZ7="-","【-】","【"&amp;SUBSTITUTE(TEXT(BZ7,"#,##0.00"),"-","△")&amp;"】"))</f>
        <v>【54.36】</v>
      </c>
      <c r="CA6" s="36">
        <f>IF(CA7="",NA(),CA7)</f>
        <v>421.95</v>
      </c>
      <c r="CB6" s="36">
        <f t="shared" ref="CB6:CJ6" si="9">IF(CB7="",NA(),CB7)</f>
        <v>298.2</v>
      </c>
      <c r="CC6" s="36">
        <f t="shared" si="9"/>
        <v>262.70999999999998</v>
      </c>
      <c r="CD6" s="36">
        <f t="shared" si="9"/>
        <v>333.92</v>
      </c>
      <c r="CE6" s="36">
        <f t="shared" si="9"/>
        <v>339.55</v>
      </c>
      <c r="CF6" s="36">
        <f t="shared" si="9"/>
        <v>734.18</v>
      </c>
      <c r="CG6" s="36">
        <f t="shared" si="9"/>
        <v>789.62</v>
      </c>
      <c r="CH6" s="36">
        <f t="shared" si="9"/>
        <v>423.18</v>
      </c>
      <c r="CI6" s="36">
        <f t="shared" si="9"/>
        <v>383.2</v>
      </c>
      <c r="CJ6" s="36">
        <f t="shared" si="9"/>
        <v>383.25</v>
      </c>
      <c r="CK6" s="35" t="str">
        <f>IF(CK7="","",IF(CK7="-","【-】","【"&amp;SUBSTITUTE(TEXT(CK7,"#,##0.00"),"-","△")&amp;"】"))</f>
        <v>【296.40】</v>
      </c>
      <c r="CL6" s="36">
        <f>IF(CL7="",NA(),CL7)</f>
        <v>48.61</v>
      </c>
      <c r="CM6" s="36">
        <f t="shared" ref="CM6:CU6" si="10">IF(CM7="",NA(),CM7)</f>
        <v>45.09</v>
      </c>
      <c r="CN6" s="36">
        <f t="shared" si="10"/>
        <v>54.81</v>
      </c>
      <c r="CO6" s="36">
        <f t="shared" si="10"/>
        <v>80.349999999999994</v>
      </c>
      <c r="CP6" s="36">
        <f t="shared" si="10"/>
        <v>76.59</v>
      </c>
      <c r="CQ6" s="36">
        <f t="shared" si="10"/>
        <v>48.36</v>
      </c>
      <c r="CR6" s="36">
        <f t="shared" si="10"/>
        <v>48.7</v>
      </c>
      <c r="CS6" s="36">
        <f t="shared" si="10"/>
        <v>46.9</v>
      </c>
      <c r="CT6" s="36">
        <f t="shared" si="10"/>
        <v>47.95</v>
      </c>
      <c r="CU6" s="36">
        <f t="shared" si="10"/>
        <v>48.26</v>
      </c>
      <c r="CV6" s="35" t="str">
        <f>IF(CV7="","",IF(CV7="-","【-】","【"&amp;SUBSTITUTE(TEXT(CV7,"#,##0.00"),"-","△")&amp;"】"))</f>
        <v>【55.95】</v>
      </c>
      <c r="CW6" s="36">
        <f>IF(CW7="",NA(),CW7)</f>
        <v>80.39</v>
      </c>
      <c r="CX6" s="36">
        <f t="shared" ref="CX6:DF6" si="11">IF(CX7="",NA(),CX7)</f>
        <v>80.650000000000006</v>
      </c>
      <c r="CY6" s="36">
        <f t="shared" si="11"/>
        <v>66.67</v>
      </c>
      <c r="CZ6" s="36">
        <f t="shared" si="11"/>
        <v>45.91</v>
      </c>
      <c r="DA6" s="36">
        <f t="shared" si="11"/>
        <v>46.86</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0.68</v>
      </c>
      <c r="EF6" s="35">
        <f t="shared" si="14"/>
        <v>0</v>
      </c>
      <c r="EG6" s="35">
        <f t="shared" si="14"/>
        <v>0</v>
      </c>
      <c r="EH6" s="36">
        <f t="shared" si="14"/>
        <v>0.05</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294446</v>
      </c>
      <c r="D7" s="38">
        <v>47</v>
      </c>
      <c r="E7" s="38">
        <v>1</v>
      </c>
      <c r="F7" s="38">
        <v>0</v>
      </c>
      <c r="G7" s="38">
        <v>0</v>
      </c>
      <c r="H7" s="38" t="s">
        <v>95</v>
      </c>
      <c r="I7" s="38" t="s">
        <v>96</v>
      </c>
      <c r="J7" s="38" t="s">
        <v>97</v>
      </c>
      <c r="K7" s="38" t="s">
        <v>98</v>
      </c>
      <c r="L7" s="38" t="s">
        <v>99</v>
      </c>
      <c r="M7" s="38" t="s">
        <v>100</v>
      </c>
      <c r="N7" s="39" t="s">
        <v>101</v>
      </c>
      <c r="O7" s="39" t="s">
        <v>102</v>
      </c>
      <c r="P7" s="39">
        <v>100</v>
      </c>
      <c r="Q7" s="39">
        <v>2150</v>
      </c>
      <c r="R7" s="39">
        <v>714</v>
      </c>
      <c r="S7" s="39">
        <v>47.7</v>
      </c>
      <c r="T7" s="39">
        <v>14.97</v>
      </c>
      <c r="U7" s="39">
        <v>719</v>
      </c>
      <c r="V7" s="39">
        <v>47.7</v>
      </c>
      <c r="W7" s="39">
        <v>15.07</v>
      </c>
      <c r="X7" s="39">
        <v>60.62</v>
      </c>
      <c r="Y7" s="39">
        <v>58.28</v>
      </c>
      <c r="Z7" s="39">
        <v>77</v>
      </c>
      <c r="AA7" s="39">
        <v>95.88</v>
      </c>
      <c r="AB7" s="39">
        <v>86.95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202.76</v>
      </c>
      <c r="BF7" s="39">
        <v>370.84</v>
      </c>
      <c r="BG7" s="39">
        <v>1783.94</v>
      </c>
      <c r="BH7" s="39">
        <v>1744.1</v>
      </c>
      <c r="BI7" s="39">
        <v>1818.87</v>
      </c>
      <c r="BJ7" s="39">
        <v>1486.62</v>
      </c>
      <c r="BK7" s="39">
        <v>1510.14</v>
      </c>
      <c r="BL7" s="39">
        <v>1595.62</v>
      </c>
      <c r="BM7" s="39">
        <v>1302.33</v>
      </c>
      <c r="BN7" s="39">
        <v>1274.21</v>
      </c>
      <c r="BO7" s="39">
        <v>1074.1400000000001</v>
      </c>
      <c r="BP7" s="39">
        <v>35.24</v>
      </c>
      <c r="BQ7" s="39">
        <v>52.5</v>
      </c>
      <c r="BR7" s="39">
        <v>59.36</v>
      </c>
      <c r="BS7" s="39">
        <v>46.49</v>
      </c>
      <c r="BT7" s="39">
        <v>45.94</v>
      </c>
      <c r="BU7" s="39">
        <v>24.39</v>
      </c>
      <c r="BV7" s="39">
        <v>22.67</v>
      </c>
      <c r="BW7" s="39">
        <v>37.92</v>
      </c>
      <c r="BX7" s="39">
        <v>40.89</v>
      </c>
      <c r="BY7" s="39">
        <v>41.25</v>
      </c>
      <c r="BZ7" s="39">
        <v>54.36</v>
      </c>
      <c r="CA7" s="39">
        <v>421.95</v>
      </c>
      <c r="CB7" s="39">
        <v>298.2</v>
      </c>
      <c r="CC7" s="39">
        <v>262.70999999999998</v>
      </c>
      <c r="CD7" s="39">
        <v>333.92</v>
      </c>
      <c r="CE7" s="39">
        <v>339.55</v>
      </c>
      <c r="CF7" s="39">
        <v>734.18</v>
      </c>
      <c r="CG7" s="39">
        <v>789.62</v>
      </c>
      <c r="CH7" s="39">
        <v>423.18</v>
      </c>
      <c r="CI7" s="39">
        <v>383.2</v>
      </c>
      <c r="CJ7" s="39">
        <v>383.25</v>
      </c>
      <c r="CK7" s="39">
        <v>296.39999999999998</v>
      </c>
      <c r="CL7" s="39">
        <v>48.61</v>
      </c>
      <c r="CM7" s="39">
        <v>45.09</v>
      </c>
      <c r="CN7" s="39">
        <v>54.81</v>
      </c>
      <c r="CO7" s="39">
        <v>80.349999999999994</v>
      </c>
      <c r="CP7" s="39">
        <v>76.59</v>
      </c>
      <c r="CQ7" s="39">
        <v>48.36</v>
      </c>
      <c r="CR7" s="39">
        <v>48.7</v>
      </c>
      <c r="CS7" s="39">
        <v>46.9</v>
      </c>
      <c r="CT7" s="39">
        <v>47.95</v>
      </c>
      <c r="CU7" s="39">
        <v>48.26</v>
      </c>
      <c r="CV7" s="39">
        <v>55.95</v>
      </c>
      <c r="CW7" s="39">
        <v>80.39</v>
      </c>
      <c r="CX7" s="39">
        <v>80.650000000000006</v>
      </c>
      <c r="CY7" s="39">
        <v>66.67</v>
      </c>
      <c r="CZ7" s="39">
        <v>45.91</v>
      </c>
      <c r="DA7" s="39">
        <v>46.86</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0.68</v>
      </c>
      <c r="EF7" s="39">
        <v>0</v>
      </c>
      <c r="EG7" s="39">
        <v>0</v>
      </c>
      <c r="EH7" s="39">
        <v>0.05</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2019-12-05T04:38:21Z</dcterms:created>
  <dcterms:modified xsi:type="dcterms:W3CDTF">2020-02-03T06:23:17Z</dcterms:modified>
  <cp:category/>
</cp:coreProperties>
</file>